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mc:AlternateContent xmlns:mc="http://schemas.openxmlformats.org/markup-compatibility/2006">
    <mc:Choice Requires="x15">
      <x15ac:absPath xmlns:x15ac="http://schemas.microsoft.com/office/spreadsheetml/2010/11/ac" url="C:\Users\cltimmermans\Desktop\2021 RFP Finals\"/>
    </mc:Choice>
  </mc:AlternateContent>
  <xr:revisionPtr revIDLastSave="0" documentId="13_ncr:1_{45DBD1E0-3A73-482F-B1CD-9E85CD8B0653}" xr6:coauthVersionLast="36" xr6:coauthVersionMax="36" xr10:uidLastSave="{00000000-0000-0000-0000-000000000000}"/>
  <bookViews>
    <workbookView xWindow="0" yWindow="0" windowWidth="28800" windowHeight="12225" tabRatio="937" xr2:uid="{00000000-000D-0000-FFFF-FFFF00000000}"/>
  </bookViews>
  <sheets>
    <sheet name="Instructions" sheetId="24" r:id="rId1"/>
    <sheet name="Summary" sheetId="8" r:id="rId2"/>
    <sheet name="Revenue " sheetId="26" r:id="rId3"/>
    <sheet name="Salaries" sheetId="4" r:id="rId4"/>
    <sheet name="Salary Summary Sheet (locked)" sheetId="29" r:id="rId5"/>
    <sheet name="Expenses" sheetId="2" r:id="rId6"/>
  </sheets>
  <calcPr calcId="191029"/>
</workbook>
</file>

<file path=xl/calcChain.xml><?xml version="1.0" encoding="utf-8"?>
<calcChain xmlns="http://schemas.openxmlformats.org/spreadsheetml/2006/main">
  <c r="W48" i="26" l="1"/>
  <c r="W31" i="26"/>
  <c r="W29" i="26"/>
  <c r="J48" i="26"/>
  <c r="H48" i="26"/>
  <c r="K48" i="26"/>
  <c r="O48" i="26"/>
  <c r="P48" i="26"/>
  <c r="U48" i="26"/>
  <c r="Y48" i="26"/>
  <c r="Z48" i="26"/>
  <c r="AB48" i="26"/>
  <c r="AD48" i="26"/>
  <c r="AE48" i="26"/>
  <c r="AG48" i="26"/>
  <c r="AI48" i="26"/>
  <c r="AB29" i="26"/>
  <c r="Y31" i="26"/>
  <c r="T31" i="26"/>
  <c r="R31" i="26"/>
  <c r="AI31" i="26"/>
  <c r="AG31" i="26"/>
  <c r="AD31" i="26"/>
  <c r="AB31" i="26"/>
  <c r="AI29" i="26"/>
  <c r="AG29" i="26"/>
  <c r="AD29" i="26"/>
  <c r="Y29" i="26"/>
  <c r="T29" i="26"/>
  <c r="R29" i="26"/>
  <c r="B17" i="8" l="1"/>
  <c r="B3" i="8"/>
  <c r="K5" i="4" l="1"/>
  <c r="K6" i="4"/>
  <c r="K7" i="4"/>
  <c r="K8" i="4"/>
  <c r="P25" i="4"/>
  <c r="W23" i="4"/>
  <c r="AD21" i="4"/>
  <c r="AK13" i="4"/>
  <c r="AR5" i="4"/>
  <c r="AY5" i="4"/>
  <c r="AY20" i="4"/>
  <c r="AF12" i="4"/>
  <c r="AT5" i="4"/>
  <c r="AS1" i="4"/>
  <c r="X86" i="4"/>
  <c r="AE86" i="4" s="1"/>
  <c r="AL86" i="4" s="1"/>
  <c r="AS86" i="4" s="1"/>
  <c r="X84" i="4"/>
  <c r="AE84" i="4" s="1"/>
  <c r="AL84" i="4" s="1"/>
  <c r="AS84" i="4" s="1"/>
  <c r="X78" i="4"/>
  <c r="AE78" i="4" s="1"/>
  <c r="AL78" i="4" s="1"/>
  <c r="AS78" i="4" s="1"/>
  <c r="X76" i="4"/>
  <c r="AE76" i="4" s="1"/>
  <c r="AL76" i="4" s="1"/>
  <c r="AS76" i="4" s="1"/>
  <c r="X70" i="4"/>
  <c r="AE70" i="4" s="1"/>
  <c r="AL70" i="4" s="1"/>
  <c r="AS70" i="4" s="1"/>
  <c r="X43" i="4"/>
  <c r="AE43" i="4" s="1"/>
  <c r="AL43" i="4" s="1"/>
  <c r="AS43" i="4" s="1"/>
  <c r="X33" i="4"/>
  <c r="AE33" i="4" s="1"/>
  <c r="AL33" i="4" s="1"/>
  <c r="AS33" i="4" s="1"/>
  <c r="X31" i="4"/>
  <c r="AE31" i="4" s="1"/>
  <c r="AL31" i="4" s="1"/>
  <c r="AS31" i="4" s="1"/>
  <c r="X22" i="4"/>
  <c r="AE22" i="4" s="1"/>
  <c r="AL22" i="4" s="1"/>
  <c r="AS22" i="4" s="1"/>
  <c r="X19" i="4"/>
  <c r="AE19" i="4" s="1"/>
  <c r="AL19" i="4" s="1"/>
  <c r="AS19" i="4" s="1"/>
  <c r="X14" i="4"/>
  <c r="AE14" i="4" s="1"/>
  <c r="AL14" i="4" s="1"/>
  <c r="AS14" i="4" s="1"/>
  <c r="X11" i="4"/>
  <c r="AE11" i="4" s="1"/>
  <c r="AL11" i="4" s="1"/>
  <c r="AS11" i="4" s="1"/>
  <c r="X9" i="4"/>
  <c r="AE9" i="4" s="1"/>
  <c r="AL9" i="4" s="1"/>
  <c r="AS9" i="4" s="1"/>
  <c r="X6" i="4"/>
  <c r="AE6" i="4" s="1"/>
  <c r="AL6" i="4" s="1"/>
  <c r="AS6" i="4" s="1"/>
  <c r="Q69" i="4"/>
  <c r="X69" i="4" s="1"/>
  <c r="AE69" i="4" s="1"/>
  <c r="AL69" i="4" s="1"/>
  <c r="AS69" i="4" s="1"/>
  <c r="Q70" i="4"/>
  <c r="Q71" i="4"/>
  <c r="X71" i="4" s="1"/>
  <c r="AE71" i="4" s="1"/>
  <c r="AL71" i="4" s="1"/>
  <c r="AS71" i="4" s="1"/>
  <c r="Q72" i="4"/>
  <c r="X72" i="4" s="1"/>
  <c r="AE72" i="4" s="1"/>
  <c r="AL72" i="4" s="1"/>
  <c r="AS72" i="4" s="1"/>
  <c r="Q73" i="4"/>
  <c r="X73" i="4" s="1"/>
  <c r="AE73" i="4" s="1"/>
  <c r="AL73" i="4" s="1"/>
  <c r="AS73" i="4" s="1"/>
  <c r="Q74" i="4"/>
  <c r="X74" i="4" s="1"/>
  <c r="AE74" i="4" s="1"/>
  <c r="AL74" i="4" s="1"/>
  <c r="AS74" i="4" s="1"/>
  <c r="Q75" i="4"/>
  <c r="X75" i="4" s="1"/>
  <c r="AE75" i="4" s="1"/>
  <c r="AL75" i="4" s="1"/>
  <c r="AS75" i="4" s="1"/>
  <c r="Q76" i="4"/>
  <c r="Q77" i="4"/>
  <c r="X77" i="4" s="1"/>
  <c r="AE77" i="4" s="1"/>
  <c r="AL77" i="4" s="1"/>
  <c r="AS77" i="4" s="1"/>
  <c r="Q78" i="4"/>
  <c r="Q79" i="4"/>
  <c r="X79" i="4" s="1"/>
  <c r="AE79" i="4" s="1"/>
  <c r="AL79" i="4" s="1"/>
  <c r="AS79" i="4" s="1"/>
  <c r="Q80" i="4"/>
  <c r="X80" i="4" s="1"/>
  <c r="AE80" i="4" s="1"/>
  <c r="AL80" i="4" s="1"/>
  <c r="AS80" i="4" s="1"/>
  <c r="Q81" i="4"/>
  <c r="X81" i="4" s="1"/>
  <c r="AE81" i="4" s="1"/>
  <c r="AL81" i="4" s="1"/>
  <c r="AS81" i="4" s="1"/>
  <c r="Q82" i="4"/>
  <c r="X82" i="4" s="1"/>
  <c r="AE82" i="4" s="1"/>
  <c r="AL82" i="4" s="1"/>
  <c r="AS82" i="4" s="1"/>
  <c r="Q83" i="4"/>
  <c r="X83" i="4" s="1"/>
  <c r="AE83" i="4" s="1"/>
  <c r="AL83" i="4" s="1"/>
  <c r="AS83" i="4" s="1"/>
  <c r="Q84" i="4"/>
  <c r="Q85" i="4"/>
  <c r="X85" i="4" s="1"/>
  <c r="AE85" i="4" s="1"/>
  <c r="AL85" i="4" s="1"/>
  <c r="AS85" i="4" s="1"/>
  <c r="Q86" i="4"/>
  <c r="Q87" i="4"/>
  <c r="X87" i="4" s="1"/>
  <c r="AE87" i="4" s="1"/>
  <c r="AL87" i="4" s="1"/>
  <c r="AS87" i="4" s="1"/>
  <c r="Q68" i="4"/>
  <c r="X68" i="4" s="1"/>
  <c r="AE68" i="4" s="1"/>
  <c r="AL68" i="4" s="1"/>
  <c r="AS68" i="4" s="1"/>
  <c r="Q39" i="4"/>
  <c r="X39" i="4" s="1"/>
  <c r="AE39" i="4" s="1"/>
  <c r="AL39" i="4" s="1"/>
  <c r="AS39" i="4" s="1"/>
  <c r="Q40" i="4"/>
  <c r="X40" i="4" s="1"/>
  <c r="AE40" i="4" s="1"/>
  <c r="AL40" i="4" s="1"/>
  <c r="AS40" i="4" s="1"/>
  <c r="Q41" i="4"/>
  <c r="X41" i="4" s="1"/>
  <c r="AE41" i="4" s="1"/>
  <c r="AL41" i="4" s="1"/>
  <c r="AS41" i="4" s="1"/>
  <c r="Q42" i="4"/>
  <c r="X42" i="4" s="1"/>
  <c r="AE42" i="4" s="1"/>
  <c r="AL42" i="4" s="1"/>
  <c r="AS42" i="4" s="1"/>
  <c r="Q43" i="4"/>
  <c r="Q44" i="4"/>
  <c r="X44" i="4" s="1"/>
  <c r="AE44" i="4" s="1"/>
  <c r="AL44" i="4" s="1"/>
  <c r="AS44" i="4" s="1"/>
  <c r="Q45" i="4"/>
  <c r="X45" i="4" s="1"/>
  <c r="AE45" i="4" s="1"/>
  <c r="AL45" i="4" s="1"/>
  <c r="AS45" i="4" s="1"/>
  <c r="Q46" i="4"/>
  <c r="X46" i="4" s="1"/>
  <c r="AE46" i="4" s="1"/>
  <c r="AL46" i="4" s="1"/>
  <c r="AS46" i="4" s="1"/>
  <c r="Q47" i="4"/>
  <c r="X47" i="4" s="1"/>
  <c r="AE47" i="4" s="1"/>
  <c r="AL47" i="4" s="1"/>
  <c r="AS47" i="4" s="1"/>
  <c r="Q48" i="4"/>
  <c r="X48" i="4" s="1"/>
  <c r="AE48" i="4" s="1"/>
  <c r="AL48" i="4" s="1"/>
  <c r="AS48" i="4" s="1"/>
  <c r="Q49" i="4"/>
  <c r="X49" i="4" s="1"/>
  <c r="AE49" i="4" s="1"/>
  <c r="AL49" i="4" s="1"/>
  <c r="AS49" i="4" s="1"/>
  <c r="Q50" i="4"/>
  <c r="X50" i="4" s="1"/>
  <c r="AE50" i="4" s="1"/>
  <c r="AL50" i="4" s="1"/>
  <c r="AS50" i="4" s="1"/>
  <c r="Q51" i="4"/>
  <c r="X51" i="4" s="1"/>
  <c r="AE51" i="4" s="1"/>
  <c r="AL51" i="4" s="1"/>
  <c r="AS51" i="4" s="1"/>
  <c r="Q52" i="4"/>
  <c r="X52" i="4" s="1"/>
  <c r="AE52" i="4" s="1"/>
  <c r="AL52" i="4" s="1"/>
  <c r="AS52" i="4" s="1"/>
  <c r="Q53" i="4"/>
  <c r="X53" i="4" s="1"/>
  <c r="AE53" i="4" s="1"/>
  <c r="AL53" i="4" s="1"/>
  <c r="AS53" i="4" s="1"/>
  <c r="Q54" i="4"/>
  <c r="X54" i="4" s="1"/>
  <c r="AE54" i="4" s="1"/>
  <c r="AL54" i="4" s="1"/>
  <c r="AS54" i="4" s="1"/>
  <c r="Q55" i="4"/>
  <c r="X55" i="4" s="1"/>
  <c r="AE55" i="4" s="1"/>
  <c r="AL55" i="4" s="1"/>
  <c r="AS55" i="4" s="1"/>
  <c r="Q56" i="4"/>
  <c r="X56" i="4" s="1"/>
  <c r="AE56" i="4" s="1"/>
  <c r="AL56" i="4" s="1"/>
  <c r="AS56" i="4" s="1"/>
  <c r="Q57" i="4"/>
  <c r="X57" i="4" s="1"/>
  <c r="AE57" i="4" s="1"/>
  <c r="AL57" i="4" s="1"/>
  <c r="AS57" i="4" s="1"/>
  <c r="Q58" i="4"/>
  <c r="X58" i="4" s="1"/>
  <c r="AE58" i="4" s="1"/>
  <c r="AL58" i="4" s="1"/>
  <c r="AS58" i="4" s="1"/>
  <c r="Q59" i="4"/>
  <c r="X59" i="4" s="1"/>
  <c r="AE59" i="4" s="1"/>
  <c r="AL59" i="4" s="1"/>
  <c r="AS59" i="4" s="1"/>
  <c r="Q60" i="4"/>
  <c r="X60" i="4" s="1"/>
  <c r="AE60" i="4" s="1"/>
  <c r="AL60" i="4" s="1"/>
  <c r="AS60" i="4" s="1"/>
  <c r="Q61" i="4"/>
  <c r="X61" i="4" s="1"/>
  <c r="AE61" i="4" s="1"/>
  <c r="AL61" i="4" s="1"/>
  <c r="AS61" i="4" s="1"/>
  <c r="Q62" i="4"/>
  <c r="X62" i="4" s="1"/>
  <c r="AE62" i="4" s="1"/>
  <c r="AL62" i="4" s="1"/>
  <c r="AS62" i="4" s="1"/>
  <c r="Q63" i="4"/>
  <c r="X63" i="4" s="1"/>
  <c r="AE63" i="4" s="1"/>
  <c r="AL63" i="4" s="1"/>
  <c r="AS63" i="4" s="1"/>
  <c r="Q64" i="4"/>
  <c r="X64" i="4" s="1"/>
  <c r="AE64" i="4" s="1"/>
  <c r="AL64" i="4" s="1"/>
  <c r="AS64" i="4" s="1"/>
  <c r="Q65" i="4"/>
  <c r="X65" i="4" s="1"/>
  <c r="AE65" i="4" s="1"/>
  <c r="AL65" i="4" s="1"/>
  <c r="AS65" i="4" s="1"/>
  <c r="Q38" i="4"/>
  <c r="X38" i="4" s="1"/>
  <c r="AE38" i="4" s="1"/>
  <c r="AL38" i="4" s="1"/>
  <c r="AS38" i="4" s="1"/>
  <c r="Q6" i="4"/>
  <c r="Q7" i="4"/>
  <c r="X7" i="4" s="1"/>
  <c r="AE7" i="4" s="1"/>
  <c r="AL7" i="4" s="1"/>
  <c r="AS7" i="4" s="1"/>
  <c r="Q8" i="4"/>
  <c r="X8" i="4" s="1"/>
  <c r="AE8" i="4" s="1"/>
  <c r="AL8" i="4" s="1"/>
  <c r="AS8" i="4" s="1"/>
  <c r="Q9" i="4"/>
  <c r="Q10" i="4"/>
  <c r="X10" i="4" s="1"/>
  <c r="AE10" i="4" s="1"/>
  <c r="AL10" i="4" s="1"/>
  <c r="AS10" i="4" s="1"/>
  <c r="Q11" i="4"/>
  <c r="Q12" i="4"/>
  <c r="X12" i="4" s="1"/>
  <c r="AE12" i="4" s="1"/>
  <c r="AL12" i="4" s="1"/>
  <c r="AS12" i="4" s="1"/>
  <c r="Q13" i="4"/>
  <c r="X13" i="4" s="1"/>
  <c r="AE13" i="4" s="1"/>
  <c r="AL13" i="4" s="1"/>
  <c r="AS13" i="4" s="1"/>
  <c r="Q14" i="4"/>
  <c r="Q15" i="4"/>
  <c r="X15" i="4" s="1"/>
  <c r="AE15" i="4" s="1"/>
  <c r="AL15" i="4" s="1"/>
  <c r="AS15" i="4" s="1"/>
  <c r="Q16" i="4"/>
  <c r="X16" i="4" s="1"/>
  <c r="AE16" i="4" s="1"/>
  <c r="AL16" i="4" s="1"/>
  <c r="AS16" i="4" s="1"/>
  <c r="Q17" i="4"/>
  <c r="X17" i="4" s="1"/>
  <c r="AE17" i="4" s="1"/>
  <c r="AL17" i="4" s="1"/>
  <c r="AS17" i="4" s="1"/>
  <c r="Q18" i="4"/>
  <c r="X18" i="4" s="1"/>
  <c r="AE18" i="4" s="1"/>
  <c r="AL18" i="4" s="1"/>
  <c r="AS18" i="4" s="1"/>
  <c r="Q19" i="4"/>
  <c r="Q20" i="4"/>
  <c r="X20" i="4" s="1"/>
  <c r="AE20" i="4" s="1"/>
  <c r="AL20" i="4" s="1"/>
  <c r="AS20" i="4" s="1"/>
  <c r="Q21" i="4"/>
  <c r="X21" i="4" s="1"/>
  <c r="AE21" i="4" s="1"/>
  <c r="AL21" i="4" s="1"/>
  <c r="AS21" i="4" s="1"/>
  <c r="Q22" i="4"/>
  <c r="Q23" i="4"/>
  <c r="X23" i="4" s="1"/>
  <c r="AE23" i="4" s="1"/>
  <c r="AL23" i="4" s="1"/>
  <c r="AS23" i="4" s="1"/>
  <c r="Q24" i="4"/>
  <c r="X24" i="4" s="1"/>
  <c r="AE24" i="4" s="1"/>
  <c r="AL24" i="4" s="1"/>
  <c r="AS24" i="4" s="1"/>
  <c r="Q25" i="4"/>
  <c r="X25" i="4" s="1"/>
  <c r="AE25" i="4" s="1"/>
  <c r="AL25" i="4" s="1"/>
  <c r="AS25" i="4" s="1"/>
  <c r="Q26" i="4"/>
  <c r="X26" i="4" s="1"/>
  <c r="AE26" i="4" s="1"/>
  <c r="AL26" i="4" s="1"/>
  <c r="AS26" i="4" s="1"/>
  <c r="Q27" i="4"/>
  <c r="X27" i="4" s="1"/>
  <c r="AE27" i="4" s="1"/>
  <c r="AL27" i="4" s="1"/>
  <c r="AS27" i="4" s="1"/>
  <c r="Q28" i="4"/>
  <c r="X28" i="4" s="1"/>
  <c r="AE28" i="4" s="1"/>
  <c r="AL28" i="4" s="1"/>
  <c r="AS28" i="4" s="1"/>
  <c r="Q29" i="4"/>
  <c r="X29" i="4" s="1"/>
  <c r="AE29" i="4" s="1"/>
  <c r="AL29" i="4" s="1"/>
  <c r="AS29" i="4" s="1"/>
  <c r="Q30" i="4"/>
  <c r="X30" i="4" s="1"/>
  <c r="AE30" i="4" s="1"/>
  <c r="AL30" i="4" s="1"/>
  <c r="AS30" i="4" s="1"/>
  <c r="Q31" i="4"/>
  <c r="Q32" i="4"/>
  <c r="X32" i="4" s="1"/>
  <c r="AE32" i="4" s="1"/>
  <c r="AL32" i="4" s="1"/>
  <c r="AS32" i="4" s="1"/>
  <c r="Q33" i="4"/>
  <c r="Q34" i="4"/>
  <c r="X34" i="4" s="1"/>
  <c r="AE34" i="4" s="1"/>
  <c r="AL34" i="4" s="1"/>
  <c r="AS34" i="4" s="1"/>
  <c r="Q35" i="4"/>
  <c r="X35" i="4" s="1"/>
  <c r="AE35" i="4" s="1"/>
  <c r="AL35" i="4" s="1"/>
  <c r="AS35" i="4" s="1"/>
  <c r="Q5" i="4"/>
  <c r="X5" i="4" s="1"/>
  <c r="AE5" i="4" s="1"/>
  <c r="AL5" i="4" s="1"/>
  <c r="AS5" i="4" s="1"/>
  <c r="R11" i="4"/>
  <c r="R12" i="4"/>
  <c r="R13" i="4"/>
  <c r="R14" i="4"/>
  <c r="R15" i="4"/>
  <c r="W15" i="4" s="1"/>
  <c r="R16" i="4"/>
  <c r="R17" i="4"/>
  <c r="R18" i="4"/>
  <c r="R19" i="4"/>
  <c r="R20" i="4"/>
  <c r="R21" i="4"/>
  <c r="R22" i="4"/>
  <c r="R23" i="4"/>
  <c r="R24" i="4"/>
  <c r="R25" i="4"/>
  <c r="R26" i="4"/>
  <c r="R27" i="4"/>
  <c r="R28" i="4"/>
  <c r="R29" i="4"/>
  <c r="R30" i="4"/>
  <c r="R31" i="4"/>
  <c r="R32" i="4"/>
  <c r="R33" i="4"/>
  <c r="R34" i="4"/>
  <c r="R35" i="4"/>
  <c r="K11" i="4"/>
  <c r="K12" i="4"/>
  <c r="P12" i="4" s="1"/>
  <c r="K13" i="4"/>
  <c r="K14" i="4"/>
  <c r="K15" i="4"/>
  <c r="K16" i="4"/>
  <c r="K17" i="4"/>
  <c r="K18" i="4"/>
  <c r="K19" i="4"/>
  <c r="K20" i="4"/>
  <c r="K21" i="4"/>
  <c r="K22" i="4"/>
  <c r="K23" i="4"/>
  <c r="K24" i="4"/>
  <c r="K25" i="4"/>
  <c r="K26" i="4"/>
  <c r="K27" i="4"/>
  <c r="K28" i="4"/>
  <c r="K29" i="4"/>
  <c r="K30" i="4"/>
  <c r="K31" i="4"/>
  <c r="P31" i="4" s="1"/>
  <c r="K32" i="4"/>
  <c r="K33" i="4"/>
  <c r="K34" i="4"/>
  <c r="Q27" i="26"/>
  <c r="R24" i="26"/>
  <c r="AY87" i="4"/>
  <c r="AU53" i="4"/>
  <c r="AY53" i="4" s="1"/>
  <c r="AT53" i="4"/>
  <c r="AM53" i="4"/>
  <c r="AG53" i="4"/>
  <c r="AF53" i="4"/>
  <c r="AK53" i="4" s="1"/>
  <c r="Y53" i="4"/>
  <c r="Z53" i="4" s="1"/>
  <c r="AD53" i="4" s="1"/>
  <c r="S53" i="4"/>
  <c r="W53" i="4" s="1"/>
  <c r="R53" i="4"/>
  <c r="P53" i="4"/>
  <c r="K53" i="4"/>
  <c r="AT52" i="4"/>
  <c r="AU52" i="4" s="1"/>
  <c r="AY52" i="4" s="1"/>
  <c r="AN52" i="4"/>
  <c r="AR52" i="4" s="1"/>
  <c r="AM52" i="4"/>
  <c r="AF52" i="4"/>
  <c r="AG52" i="4" s="1"/>
  <c r="AK52" i="4" s="1"/>
  <c r="Y52" i="4"/>
  <c r="R52" i="4"/>
  <c r="K52" i="4"/>
  <c r="P52" i="4" s="1"/>
  <c r="AT51" i="4"/>
  <c r="AM51" i="4"/>
  <c r="AG51" i="4"/>
  <c r="AK51" i="4" s="1"/>
  <c r="AF51" i="4"/>
  <c r="Y51" i="4"/>
  <c r="S51" i="4"/>
  <c r="R51" i="4"/>
  <c r="W51" i="4" s="1"/>
  <c r="P51" i="4"/>
  <c r="K51" i="4"/>
  <c r="AT50" i="4"/>
  <c r="AN50" i="4"/>
  <c r="AM50" i="4"/>
  <c r="AR50" i="4" s="1"/>
  <c r="AF50" i="4"/>
  <c r="AG50" i="4" s="1"/>
  <c r="AK50" i="4" s="1"/>
  <c r="Z50" i="4"/>
  <c r="AD50" i="4" s="1"/>
  <c r="Y50" i="4"/>
  <c r="R50" i="4"/>
  <c r="S50" i="4" s="1"/>
  <c r="W50" i="4" s="1"/>
  <c r="K50" i="4"/>
  <c r="P50" i="4" s="1"/>
  <c r="AU49" i="4"/>
  <c r="AY49" i="4" s="1"/>
  <c r="AT49" i="4"/>
  <c r="AM49" i="4"/>
  <c r="AN49" i="4" s="1"/>
  <c r="AR49" i="4" s="1"/>
  <c r="AF49" i="4"/>
  <c r="Y49" i="4"/>
  <c r="S49" i="4"/>
  <c r="W49" i="4" s="1"/>
  <c r="R49" i="4"/>
  <c r="K49" i="4"/>
  <c r="P49" i="4" s="1"/>
  <c r="AT48" i="4"/>
  <c r="AN48" i="4"/>
  <c r="AR48" i="4" s="1"/>
  <c r="AM48" i="4"/>
  <c r="AF48" i="4"/>
  <c r="Z48" i="4"/>
  <c r="Y48" i="4"/>
  <c r="AD48" i="4" s="1"/>
  <c r="R48" i="4"/>
  <c r="S48" i="4" s="1"/>
  <c r="W48" i="4" s="1"/>
  <c r="K48" i="4"/>
  <c r="P48" i="4" s="1"/>
  <c r="AU47" i="4"/>
  <c r="AT47" i="4"/>
  <c r="AY47" i="4" s="1"/>
  <c r="AM47" i="4"/>
  <c r="AN47" i="4" s="1"/>
  <c r="AR47" i="4" s="1"/>
  <c r="AG47" i="4"/>
  <c r="AK47" i="4" s="1"/>
  <c r="AF47" i="4"/>
  <c r="Y47" i="4"/>
  <c r="Z47" i="4" s="1"/>
  <c r="AD47" i="4" s="1"/>
  <c r="R47" i="4"/>
  <c r="P47" i="4"/>
  <c r="K47" i="4"/>
  <c r="AT46" i="4"/>
  <c r="AU46" i="4" s="1"/>
  <c r="AY46" i="4" s="1"/>
  <c r="AM46" i="4"/>
  <c r="AF46" i="4"/>
  <c r="Z46" i="4"/>
  <c r="AD46" i="4" s="1"/>
  <c r="Y46" i="4"/>
  <c r="R46" i="4"/>
  <c r="K46" i="4"/>
  <c r="P46" i="4" s="1"/>
  <c r="AU45" i="4"/>
  <c r="AY45" i="4" s="1"/>
  <c r="AT45" i="4"/>
  <c r="AM45" i="4"/>
  <c r="AG45" i="4"/>
  <c r="AF45" i="4"/>
  <c r="AK45" i="4" s="1"/>
  <c r="Y45" i="4"/>
  <c r="Z45" i="4" s="1"/>
  <c r="AD45" i="4" s="1"/>
  <c r="S45" i="4"/>
  <c r="W45" i="4" s="1"/>
  <c r="R45" i="4"/>
  <c r="P45" i="4"/>
  <c r="K45" i="4"/>
  <c r="AT18" i="4"/>
  <c r="AU18" i="4" s="1"/>
  <c r="AY18" i="4" s="1"/>
  <c r="AN18" i="4"/>
  <c r="AR18" i="4" s="1"/>
  <c r="AM18" i="4"/>
  <c r="AG18" i="4"/>
  <c r="AF18" i="4"/>
  <c r="AK18" i="4" s="1"/>
  <c r="Y18" i="4"/>
  <c r="S18" i="4"/>
  <c r="W18" i="4" s="1"/>
  <c r="P18" i="4"/>
  <c r="AT17" i="4"/>
  <c r="AM17" i="4"/>
  <c r="AN17" i="4" s="1"/>
  <c r="AR17" i="4" s="1"/>
  <c r="AK17" i="4"/>
  <c r="AG17" i="4"/>
  <c r="AF17" i="4"/>
  <c r="Y17" i="4"/>
  <c r="P17" i="4"/>
  <c r="AT16" i="4"/>
  <c r="AM16" i="4"/>
  <c r="AF16" i="4"/>
  <c r="AG16" i="4" s="1"/>
  <c r="AK16" i="4" s="1"/>
  <c r="Z16" i="4"/>
  <c r="AD16" i="4" s="1"/>
  <c r="Y16" i="4"/>
  <c r="S16" i="4"/>
  <c r="W16" i="4"/>
  <c r="P16" i="4"/>
  <c r="AU15" i="4"/>
  <c r="AY15" i="4" s="1"/>
  <c r="AT15" i="4"/>
  <c r="AN15" i="4"/>
  <c r="AM15" i="4"/>
  <c r="AR15" i="4" s="1"/>
  <c r="AF15" i="4"/>
  <c r="Y15" i="4"/>
  <c r="Z15" i="4" s="1"/>
  <c r="AD15" i="4" s="1"/>
  <c r="S15" i="4"/>
  <c r="P15" i="4"/>
  <c r="AT14" i="4"/>
  <c r="AU14" i="4" s="1"/>
  <c r="AY14" i="4" s="1"/>
  <c r="AR14" i="4"/>
  <c r="AN14" i="4"/>
  <c r="AM14" i="4"/>
  <c r="AF14" i="4"/>
  <c r="Y14" i="4"/>
  <c r="S14" i="4"/>
  <c r="W14" i="4" s="1"/>
  <c r="P14" i="4"/>
  <c r="AT13" i="4"/>
  <c r="AM13" i="4"/>
  <c r="AN13" i="4" s="1"/>
  <c r="AR13" i="4" s="1"/>
  <c r="AG13" i="4"/>
  <c r="AF13" i="4"/>
  <c r="Z13" i="4"/>
  <c r="Y13" i="4"/>
  <c r="AD13" i="4" s="1"/>
  <c r="P13" i="4"/>
  <c r="AU12" i="4"/>
  <c r="AT12" i="4"/>
  <c r="AY12" i="4" s="1"/>
  <c r="AM12" i="4"/>
  <c r="AG12" i="4"/>
  <c r="AK12" i="4" s="1"/>
  <c r="AD12" i="4"/>
  <c r="Z12" i="4"/>
  <c r="Y12" i="4"/>
  <c r="S12" i="4"/>
  <c r="W12" i="4" s="1"/>
  <c r="AT76" i="4"/>
  <c r="AN76" i="4"/>
  <c r="AM76" i="4"/>
  <c r="AR76" i="4" s="1"/>
  <c r="AG76" i="4"/>
  <c r="AF76" i="4"/>
  <c r="AK76" i="4" s="1"/>
  <c r="Z76" i="4"/>
  <c r="AD76" i="4" s="1"/>
  <c r="Y76" i="4"/>
  <c r="R76" i="4"/>
  <c r="S76" i="4" s="1"/>
  <c r="W76" i="4" s="1"/>
  <c r="P76" i="4"/>
  <c r="K76" i="4"/>
  <c r="AY75" i="4"/>
  <c r="AU75" i="4"/>
  <c r="AT75" i="4"/>
  <c r="AM75" i="4"/>
  <c r="AN75" i="4" s="1"/>
  <c r="AR75" i="4" s="1"/>
  <c r="AF75" i="4"/>
  <c r="AG75" i="4" s="1"/>
  <c r="AK75" i="4" s="1"/>
  <c r="Y75" i="4"/>
  <c r="Z75" i="4" s="1"/>
  <c r="AD75" i="4" s="1"/>
  <c r="R75" i="4"/>
  <c r="K75" i="4"/>
  <c r="P75" i="4" s="1"/>
  <c r="AT74" i="4"/>
  <c r="AU74" i="4" s="1"/>
  <c r="AY74" i="4" s="1"/>
  <c r="AM74" i="4"/>
  <c r="AF74" i="4"/>
  <c r="Z74" i="4"/>
  <c r="Y74" i="4"/>
  <c r="AD74" i="4" s="1"/>
  <c r="S74" i="4"/>
  <c r="R74" i="4"/>
  <c r="W74" i="4" s="1"/>
  <c r="K74" i="4"/>
  <c r="P74" i="4" s="1"/>
  <c r="AU73" i="4"/>
  <c r="AT73" i="4"/>
  <c r="AY73" i="4" s="1"/>
  <c r="AN73" i="4"/>
  <c r="AM73" i="4"/>
  <c r="AR73" i="4" s="1"/>
  <c r="AG73" i="4"/>
  <c r="AK73" i="4" s="1"/>
  <c r="AF73" i="4"/>
  <c r="AD73" i="4"/>
  <c r="Z73" i="4"/>
  <c r="Y73" i="4"/>
  <c r="R73" i="4"/>
  <c r="S73" i="4" s="1"/>
  <c r="W73" i="4" s="1"/>
  <c r="P73" i="4"/>
  <c r="K73" i="4"/>
  <c r="AY72" i="4"/>
  <c r="AU72" i="4"/>
  <c r="AT72" i="4"/>
  <c r="AM72" i="4"/>
  <c r="AN72" i="4" s="1"/>
  <c r="AR72" i="4" s="1"/>
  <c r="AF72" i="4"/>
  <c r="AG72" i="4" s="1"/>
  <c r="AK72" i="4" s="1"/>
  <c r="Y72" i="4"/>
  <c r="R72" i="4"/>
  <c r="K72" i="4"/>
  <c r="P72" i="4" s="1"/>
  <c r="AT71" i="4"/>
  <c r="AM71" i="4"/>
  <c r="AG71" i="4"/>
  <c r="AF71" i="4"/>
  <c r="AK71" i="4" s="1"/>
  <c r="Z71" i="4"/>
  <c r="Y71" i="4"/>
  <c r="AD71" i="4" s="1"/>
  <c r="S71" i="4"/>
  <c r="W71" i="4" s="1"/>
  <c r="R71" i="4"/>
  <c r="P71" i="4"/>
  <c r="K71" i="4"/>
  <c r="AU70" i="4"/>
  <c r="AT70" i="4"/>
  <c r="AY70" i="4" s="1"/>
  <c r="AN70" i="4"/>
  <c r="AR70" i="4" s="1"/>
  <c r="AM70" i="4"/>
  <c r="AK70" i="4"/>
  <c r="AG70" i="4"/>
  <c r="AF70" i="4"/>
  <c r="Y70" i="4"/>
  <c r="Z70" i="4" s="1"/>
  <c r="AD70" i="4" s="1"/>
  <c r="R70" i="4"/>
  <c r="S70" i="4" s="1"/>
  <c r="W70" i="4" s="1"/>
  <c r="P70" i="4"/>
  <c r="K70" i="4"/>
  <c r="AT81" i="4"/>
  <c r="AN81" i="4"/>
  <c r="AM81" i="4"/>
  <c r="AR81" i="4" s="1"/>
  <c r="AG81" i="4"/>
  <c r="AK81" i="4" s="1"/>
  <c r="AF81" i="4"/>
  <c r="Z81" i="4"/>
  <c r="Y81" i="4"/>
  <c r="AD81" i="4" s="1"/>
  <c r="R81" i="4"/>
  <c r="P81" i="4"/>
  <c r="K81" i="4"/>
  <c r="AU80" i="4"/>
  <c r="AT80" i="4"/>
  <c r="AY80" i="4" s="1"/>
  <c r="AM80" i="4"/>
  <c r="AK80" i="4"/>
  <c r="AG80" i="4"/>
  <c r="AF80" i="4"/>
  <c r="Y80" i="4"/>
  <c r="Z80" i="4" s="1"/>
  <c r="AD80" i="4" s="1"/>
  <c r="R80" i="4"/>
  <c r="P80" i="4"/>
  <c r="K80" i="4"/>
  <c r="AT79" i="4"/>
  <c r="AU79" i="4" s="1"/>
  <c r="AY79" i="4" s="1"/>
  <c r="AM79" i="4"/>
  <c r="AF79" i="4"/>
  <c r="Z79" i="4"/>
  <c r="Y79" i="4"/>
  <c r="AD79" i="4" s="1"/>
  <c r="S79" i="4"/>
  <c r="W79" i="4" s="1"/>
  <c r="R79" i="4"/>
  <c r="K79" i="4"/>
  <c r="P79" i="4" s="1"/>
  <c r="AU78" i="4"/>
  <c r="AT78" i="4"/>
  <c r="AY78" i="4" s="1"/>
  <c r="AN78" i="4"/>
  <c r="AR78" i="4" s="1"/>
  <c r="AM78" i="4"/>
  <c r="AG78" i="4"/>
  <c r="AF78" i="4"/>
  <c r="AK78" i="4" s="1"/>
  <c r="Y78" i="4"/>
  <c r="W78" i="4"/>
  <c r="S78" i="4"/>
  <c r="R78" i="4"/>
  <c r="P78" i="4"/>
  <c r="K78" i="4"/>
  <c r="AT77" i="4"/>
  <c r="AR77" i="4"/>
  <c r="AN77" i="4"/>
  <c r="AM77" i="4"/>
  <c r="AF77" i="4"/>
  <c r="AG77" i="4" s="1"/>
  <c r="AK77" i="4" s="1"/>
  <c r="Y77" i="4"/>
  <c r="R77" i="4"/>
  <c r="K77" i="4"/>
  <c r="P77" i="4" s="1"/>
  <c r="AT56" i="4"/>
  <c r="AU56" i="4" s="1"/>
  <c r="AY56" i="4" s="1"/>
  <c r="AN56" i="4"/>
  <c r="AR56" i="4" s="1"/>
  <c r="AM56" i="4"/>
  <c r="AG56" i="4"/>
  <c r="AF56" i="4"/>
  <c r="AK56" i="4" s="1"/>
  <c r="Y56" i="4"/>
  <c r="R56" i="4"/>
  <c r="S56" i="4" s="1"/>
  <c r="W56" i="4" s="1"/>
  <c r="P56" i="4"/>
  <c r="K56" i="4"/>
  <c r="AT55" i="4"/>
  <c r="AM55" i="4"/>
  <c r="AN55" i="4" s="1"/>
  <c r="AR55" i="4" s="1"/>
  <c r="AK55" i="4"/>
  <c r="AG55" i="4"/>
  <c r="AF55" i="4"/>
  <c r="Y55" i="4"/>
  <c r="R55" i="4"/>
  <c r="P55" i="4"/>
  <c r="K55" i="4"/>
  <c r="AT54" i="4"/>
  <c r="AM54" i="4"/>
  <c r="AK54" i="4"/>
  <c r="AG54" i="4"/>
  <c r="AF54" i="4"/>
  <c r="Z54" i="4"/>
  <c r="AD54" i="4" s="1"/>
  <c r="Y54" i="4"/>
  <c r="S54" i="4"/>
  <c r="R54" i="4"/>
  <c r="W54" i="4" s="1"/>
  <c r="P54" i="4"/>
  <c r="K54" i="4"/>
  <c r="AU44" i="4"/>
  <c r="AY44" i="4" s="1"/>
  <c r="AT44" i="4"/>
  <c r="AN44" i="4"/>
  <c r="AM44" i="4"/>
  <c r="AR44" i="4" s="1"/>
  <c r="AF44" i="4"/>
  <c r="Y44" i="4"/>
  <c r="Z44" i="4" s="1"/>
  <c r="AD44" i="4" s="1"/>
  <c r="W44" i="4"/>
  <c r="S44" i="4"/>
  <c r="R44" i="4"/>
  <c r="K44" i="4"/>
  <c r="P44" i="4" s="1"/>
  <c r="AT43" i="4"/>
  <c r="AU43" i="4" s="1"/>
  <c r="AY43" i="4" s="1"/>
  <c r="AM43" i="4"/>
  <c r="AF43" i="4"/>
  <c r="Y43" i="4"/>
  <c r="R43" i="4"/>
  <c r="S43" i="4" s="1"/>
  <c r="W43" i="4" s="1"/>
  <c r="K43" i="4"/>
  <c r="P43" i="4" s="1"/>
  <c r="AT33" i="4"/>
  <c r="AM33" i="4"/>
  <c r="AF33" i="4"/>
  <c r="Y33" i="4"/>
  <c r="S33" i="4"/>
  <c r="W33" i="4" s="1"/>
  <c r="P33" i="4"/>
  <c r="AU32" i="4"/>
  <c r="AT32" i="4"/>
  <c r="AY32" i="4" s="1"/>
  <c r="AM32" i="4"/>
  <c r="AN32" i="4" s="1"/>
  <c r="AR32" i="4" s="1"/>
  <c r="AF32" i="4"/>
  <c r="AG32" i="4" s="1"/>
  <c r="AK32" i="4" s="1"/>
  <c r="Y32" i="4"/>
  <c r="Z32" i="4" s="1"/>
  <c r="AD32" i="4" s="1"/>
  <c r="P32" i="4"/>
  <c r="AT31" i="4"/>
  <c r="AU31" i="4" s="1"/>
  <c r="AY31" i="4" s="1"/>
  <c r="AM31" i="4"/>
  <c r="AF31" i="4"/>
  <c r="Y31" i="4"/>
  <c r="Z31" i="4" s="1"/>
  <c r="AD31" i="4" s="1"/>
  <c r="AU30" i="4"/>
  <c r="AY30" i="4" s="1"/>
  <c r="AT30" i="4"/>
  <c r="AM30" i="4"/>
  <c r="AN30" i="4" s="1"/>
  <c r="AF30" i="4"/>
  <c r="Y30" i="4"/>
  <c r="Z30" i="4" s="1"/>
  <c r="AD30" i="4" s="1"/>
  <c r="S30" i="4"/>
  <c r="W30" i="4" s="1"/>
  <c r="P30" i="4"/>
  <c r="AT29" i="4"/>
  <c r="AU29" i="4" s="1"/>
  <c r="AY29" i="4" s="1"/>
  <c r="AM29" i="4"/>
  <c r="AN29" i="4" s="1"/>
  <c r="AR29" i="4" s="1"/>
  <c r="AF29" i="4"/>
  <c r="AG29" i="4" s="1"/>
  <c r="AK29" i="4" s="1"/>
  <c r="Y29" i="4"/>
  <c r="P29" i="4"/>
  <c r="AT28" i="4"/>
  <c r="AM28" i="4"/>
  <c r="AG28" i="4"/>
  <c r="AK28" i="4" s="1"/>
  <c r="AF28" i="4"/>
  <c r="Z28" i="4"/>
  <c r="Y28" i="4"/>
  <c r="S28" i="4"/>
  <c r="W28" i="4" s="1"/>
  <c r="P28" i="4"/>
  <c r="AK48" i="4" l="1"/>
  <c r="AD51" i="4"/>
  <c r="AR46" i="4"/>
  <c r="AY48" i="4"/>
  <c r="AR53" i="4"/>
  <c r="AD49" i="4"/>
  <c r="AY51" i="4"/>
  <c r="AG46" i="4"/>
  <c r="AK46" i="4" s="1"/>
  <c r="AU48" i="4"/>
  <c r="Z49" i="4"/>
  <c r="AN51" i="4"/>
  <c r="AR51" i="4" s="1"/>
  <c r="S52" i="4"/>
  <c r="W52" i="4" s="1"/>
  <c r="AN45" i="4"/>
  <c r="AR45" i="4" s="1"/>
  <c r="S46" i="4"/>
  <c r="W46" i="4" s="1"/>
  <c r="AG48" i="4"/>
  <c r="AU50" i="4"/>
  <c r="AY50" i="4" s="1"/>
  <c r="Z51" i="4"/>
  <c r="AN53" i="4"/>
  <c r="AN43" i="4"/>
  <c r="AR43" i="4" s="1"/>
  <c r="AN46" i="4"/>
  <c r="S47" i="4"/>
  <c r="W47" i="4" s="1"/>
  <c r="AG49" i="4"/>
  <c r="AK49" i="4" s="1"/>
  <c r="AU51" i="4"/>
  <c r="Z52" i="4"/>
  <c r="AD52" i="4" s="1"/>
  <c r="W13" i="4"/>
  <c r="AY16" i="4"/>
  <c r="AK14" i="4"/>
  <c r="AU13" i="4"/>
  <c r="AY13" i="4" s="1"/>
  <c r="Z14" i="4"/>
  <c r="AD14" i="4" s="1"/>
  <c r="AN16" i="4"/>
  <c r="AR16" i="4" s="1"/>
  <c r="S17" i="4"/>
  <c r="W17" i="4" s="1"/>
  <c r="AG14" i="4"/>
  <c r="AU16" i="4"/>
  <c r="Z17" i="4"/>
  <c r="AD17" i="4" s="1"/>
  <c r="AN12" i="4"/>
  <c r="AR12" i="4" s="1"/>
  <c r="S13" i="4"/>
  <c r="AG15" i="4"/>
  <c r="AK15" i="4" s="1"/>
  <c r="AU17" i="4"/>
  <c r="AY17" i="4" s="1"/>
  <c r="Z18" i="4"/>
  <c r="AD18" i="4" s="1"/>
  <c r="AR71" i="4"/>
  <c r="AD72" i="4"/>
  <c r="AR74" i="4"/>
  <c r="W75" i="4"/>
  <c r="AU71" i="4"/>
  <c r="AY71" i="4" s="1"/>
  <c r="Z72" i="4"/>
  <c r="AN74" i="4"/>
  <c r="S75" i="4"/>
  <c r="AN71" i="4"/>
  <c r="S72" i="4"/>
  <c r="W72" i="4" s="1"/>
  <c r="AG74" i="4"/>
  <c r="AK74" i="4" s="1"/>
  <c r="AU76" i="4"/>
  <c r="AY76" i="4" s="1"/>
  <c r="W80" i="4"/>
  <c r="AD77" i="4"/>
  <c r="AY77" i="4"/>
  <c r="Z77" i="4"/>
  <c r="AN79" i="4"/>
  <c r="AR79" i="4" s="1"/>
  <c r="S80" i="4"/>
  <c r="AU77" i="4"/>
  <c r="Z78" i="4"/>
  <c r="AD78" i="4" s="1"/>
  <c r="AN80" i="4"/>
  <c r="AR80" i="4" s="1"/>
  <c r="S81" i="4"/>
  <c r="W81" i="4" s="1"/>
  <c r="S77" i="4"/>
  <c r="W77" i="4" s="1"/>
  <c r="AG79" i="4"/>
  <c r="AK79" i="4" s="1"/>
  <c r="AU81" i="4"/>
  <c r="AY81" i="4" s="1"/>
  <c r="AR54" i="4"/>
  <c r="AY55" i="4"/>
  <c r="Z43" i="4"/>
  <c r="AD43" i="4" s="1"/>
  <c r="AN54" i="4"/>
  <c r="S55" i="4"/>
  <c r="W55" i="4" s="1"/>
  <c r="AG43" i="4"/>
  <c r="AK43" i="4" s="1"/>
  <c r="AU54" i="4"/>
  <c r="AY54" i="4" s="1"/>
  <c r="Z55" i="4"/>
  <c r="AD55" i="4" s="1"/>
  <c r="AG44" i="4"/>
  <c r="AK44" i="4" s="1"/>
  <c r="AU55" i="4"/>
  <c r="Z56" i="4"/>
  <c r="AD56" i="4" s="1"/>
  <c r="Z33" i="4"/>
  <c r="AD33" i="4" s="1"/>
  <c r="AR30" i="4"/>
  <c r="AK33" i="4"/>
  <c r="AG33" i="4"/>
  <c r="AD28" i="4"/>
  <c r="AG30" i="4"/>
  <c r="AK30" i="4" s="1"/>
  <c r="W31" i="4"/>
  <c r="AN33" i="4"/>
  <c r="AR33" i="4" s="1"/>
  <c r="S31" i="4"/>
  <c r="AR28" i="4"/>
  <c r="AU28" i="4"/>
  <c r="AY28" i="4" s="1"/>
  <c r="Z29" i="4"/>
  <c r="AD29" i="4" s="1"/>
  <c r="AN31" i="4"/>
  <c r="AR31" i="4" s="1"/>
  <c r="S32" i="4"/>
  <c r="W32" i="4" s="1"/>
  <c r="AN28" i="4"/>
  <c r="S29" i="4"/>
  <c r="W29" i="4" s="1"/>
  <c r="AG31" i="4"/>
  <c r="AK31" i="4" s="1"/>
  <c r="AU33" i="4"/>
  <c r="AY33" i="4" s="1"/>
  <c r="AH17" i="26"/>
  <c r="K38" i="4" l="1"/>
  <c r="K39" i="4"/>
  <c r="R38" i="4"/>
  <c r="AU6" i="4"/>
  <c r="AU7" i="4"/>
  <c r="AU8" i="4"/>
  <c r="AU5" i="4"/>
  <c r="AT6" i="4"/>
  <c r="AT7" i="4"/>
  <c r="AT8" i="4"/>
  <c r="AT9" i="4"/>
  <c r="AU9" i="4" s="1"/>
  <c r="AN6" i="4"/>
  <c r="AN7" i="4"/>
  <c r="AM5" i="4"/>
  <c r="AN5" i="4" s="1"/>
  <c r="AM6" i="4"/>
  <c r="AM7" i="4"/>
  <c r="AM8" i="4"/>
  <c r="AN8" i="4" s="1"/>
  <c r="AM9" i="4"/>
  <c r="AN9" i="4" s="1"/>
  <c r="AG6" i="4"/>
  <c r="AG9" i="4"/>
  <c r="AF5" i="4"/>
  <c r="AG5" i="4" s="1"/>
  <c r="AF6" i="4"/>
  <c r="AF7" i="4"/>
  <c r="AG7" i="4" s="1"/>
  <c r="AF8" i="4"/>
  <c r="AG8" i="4" s="1"/>
  <c r="AF9" i="4"/>
  <c r="Z7" i="4"/>
  <c r="Y5" i="4"/>
  <c r="Z5" i="4" s="1"/>
  <c r="AD5" i="4" s="1"/>
  <c r="Y6" i="4"/>
  <c r="Z6" i="4" s="1"/>
  <c r="Y7" i="4"/>
  <c r="Y8" i="4"/>
  <c r="Z8" i="4" s="1"/>
  <c r="Y9" i="4"/>
  <c r="Z9" i="4" s="1"/>
  <c r="Y10" i="4"/>
  <c r="Y11" i="4"/>
  <c r="S7" i="4"/>
  <c r="S8" i="4"/>
  <c r="W8" i="4" s="1"/>
  <c r="S9" i="4"/>
  <c r="R5" i="4"/>
  <c r="S5" i="4" s="1"/>
  <c r="R6" i="4"/>
  <c r="S6" i="4" s="1"/>
  <c r="R7" i="4"/>
  <c r="R8" i="4"/>
  <c r="R9" i="4"/>
  <c r="R10" i="4"/>
  <c r="K35" i="4"/>
  <c r="P6" i="4"/>
  <c r="K9" i="4"/>
  <c r="AF39" i="4"/>
  <c r="K68" i="4"/>
  <c r="R68" i="4"/>
  <c r="S68" i="4" s="1"/>
  <c r="W68" i="4" s="1"/>
  <c r="Y68" i="4"/>
  <c r="Z68" i="4" s="1"/>
  <c r="AD68" i="4" s="1"/>
  <c r="AF68" i="4"/>
  <c r="AG68" i="4" s="1"/>
  <c r="AK68" i="4" s="1"/>
  <c r="AM68" i="4"/>
  <c r="AN68" i="4" s="1"/>
  <c r="AT68" i="4"/>
  <c r="AU68" i="4" s="1"/>
  <c r="K69" i="4"/>
  <c r="R69" i="4"/>
  <c r="S69" i="4" s="1"/>
  <c r="W69" i="4" s="1"/>
  <c r="Y69" i="4"/>
  <c r="Z69" i="4" s="1"/>
  <c r="AD69" i="4" s="1"/>
  <c r="AF69" i="4"/>
  <c r="AG69" i="4"/>
  <c r="AK69" i="4" s="1"/>
  <c r="AM69" i="4"/>
  <c r="AN69" i="4"/>
  <c r="AR69" i="4" s="1"/>
  <c r="AT69" i="4"/>
  <c r="AU69" i="4" s="1"/>
  <c r="AY69" i="4" s="1"/>
  <c r="G20" i="29"/>
  <c r="G14" i="29" s="1"/>
  <c r="F20" i="29"/>
  <c r="F8" i="29" s="1"/>
  <c r="E20" i="29"/>
  <c r="E8" i="29" s="1"/>
  <c r="D20" i="29"/>
  <c r="D8" i="29" s="1"/>
  <c r="C20" i="29"/>
  <c r="C14" i="29" s="1"/>
  <c r="G19" i="29"/>
  <c r="G7" i="29" s="1"/>
  <c r="F19" i="29"/>
  <c r="F7" i="29" s="1"/>
  <c r="E19" i="29"/>
  <c r="E13" i="29" s="1"/>
  <c r="D19" i="29"/>
  <c r="D13" i="29" s="1"/>
  <c r="C19" i="29"/>
  <c r="C7" i="29" s="1"/>
  <c r="G18" i="29"/>
  <c r="G6" i="29" s="1"/>
  <c r="F18" i="29"/>
  <c r="F12" i="29" s="1"/>
  <c r="E18" i="29"/>
  <c r="E6" i="29" s="1"/>
  <c r="D18" i="29"/>
  <c r="D6" i="29" s="1"/>
  <c r="C18" i="29"/>
  <c r="C12" i="29" s="1"/>
  <c r="G17" i="29"/>
  <c r="G11" i="29" s="1"/>
  <c r="F17" i="29"/>
  <c r="F11" i="29" s="1"/>
  <c r="E17" i="29"/>
  <c r="E5" i="29" s="1"/>
  <c r="D17" i="29"/>
  <c r="D5" i="29" s="1"/>
  <c r="C17" i="29"/>
  <c r="C11" i="29" s="1"/>
  <c r="G16" i="29"/>
  <c r="G10" i="29" s="1"/>
  <c r="F16" i="29"/>
  <c r="F10" i="29" s="1"/>
  <c r="E16" i="29"/>
  <c r="E4" i="29" s="1"/>
  <c r="D16" i="29"/>
  <c r="D10" i="29" s="1"/>
  <c r="C16" i="29"/>
  <c r="C10" i="29" s="1"/>
  <c r="G15" i="29"/>
  <c r="G3" i="29" s="1"/>
  <c r="F15" i="29"/>
  <c r="F3" i="29" s="1"/>
  <c r="E15" i="29"/>
  <c r="E3" i="29" s="1"/>
  <c r="D15" i="29"/>
  <c r="D3" i="29" s="1"/>
  <c r="C15" i="29"/>
  <c r="C9" i="29" s="1"/>
  <c r="S20" i="29"/>
  <c r="S8" i="29" s="1"/>
  <c r="S19" i="29"/>
  <c r="S7" i="29" s="1"/>
  <c r="S18" i="29"/>
  <c r="S6" i="29" s="1"/>
  <c r="S17" i="29"/>
  <c r="S11" i="29" s="1"/>
  <c r="S16" i="29"/>
  <c r="S4" i="29" s="1"/>
  <c r="S15" i="29"/>
  <c r="S3" i="29" s="1"/>
  <c r="R20" i="29"/>
  <c r="R14" i="29" s="1"/>
  <c r="Q20" i="29"/>
  <c r="Q8" i="29" s="1"/>
  <c r="R19" i="29"/>
  <c r="R13" i="29" s="1"/>
  <c r="Q19" i="29"/>
  <c r="Q7" i="29" s="1"/>
  <c r="R18" i="29"/>
  <c r="R12" i="29" s="1"/>
  <c r="Q18" i="29"/>
  <c r="Q12" i="29" s="1"/>
  <c r="R17" i="29"/>
  <c r="R5" i="29" s="1"/>
  <c r="Q17" i="29"/>
  <c r="Q5" i="29" s="1"/>
  <c r="R16" i="29"/>
  <c r="R4" i="29" s="1"/>
  <c r="Q16" i="29"/>
  <c r="Q10" i="29" s="1"/>
  <c r="R15" i="29"/>
  <c r="R9" i="29" s="1"/>
  <c r="Q15" i="29"/>
  <c r="Q9" i="29" s="1"/>
  <c r="O15" i="29"/>
  <c r="O9" i="29" s="1"/>
  <c r="M20" i="29"/>
  <c r="M14" i="29" s="1"/>
  <c r="M19" i="29"/>
  <c r="M13" i="29" s="1"/>
  <c r="M18" i="29"/>
  <c r="M12" i="29" s="1"/>
  <c r="M17" i="29"/>
  <c r="M11" i="29" s="1"/>
  <c r="M16" i="29"/>
  <c r="M10" i="29" s="1"/>
  <c r="M15" i="29"/>
  <c r="M3" i="29" s="1"/>
  <c r="L15" i="29"/>
  <c r="L3" i="29" s="1"/>
  <c r="L20" i="29"/>
  <c r="L14" i="29" s="1"/>
  <c r="L19" i="29"/>
  <c r="L7" i="29" s="1"/>
  <c r="L18" i="29"/>
  <c r="L6" i="29" s="1"/>
  <c r="L17" i="29"/>
  <c r="L5" i="29" s="1"/>
  <c r="L16" i="29"/>
  <c r="L4" i="29" s="1"/>
  <c r="K20" i="29"/>
  <c r="K14" i="29" s="1"/>
  <c r="K19" i="29"/>
  <c r="K7" i="29" s="1"/>
  <c r="K18" i="29"/>
  <c r="K6" i="29" s="1"/>
  <c r="K17" i="29"/>
  <c r="K5" i="29" s="1"/>
  <c r="K16" i="29"/>
  <c r="K10" i="29" s="1"/>
  <c r="K15" i="29"/>
  <c r="K9" i="29" s="1"/>
  <c r="J20" i="29"/>
  <c r="J8" i="29" s="1"/>
  <c r="J19" i="29"/>
  <c r="J7" i="29" s="1"/>
  <c r="J18" i="29"/>
  <c r="J6" i="29" s="1"/>
  <c r="J17" i="29"/>
  <c r="J16" i="29"/>
  <c r="J15" i="29"/>
  <c r="I20" i="29"/>
  <c r="B20" i="29"/>
  <c r="I19" i="29"/>
  <c r="I7" i="29" s="1"/>
  <c r="B19" i="29"/>
  <c r="I18" i="29"/>
  <c r="B18" i="29"/>
  <c r="I17" i="29"/>
  <c r="I5" i="29" s="1"/>
  <c r="B17" i="29"/>
  <c r="I16" i="29"/>
  <c r="B16" i="29"/>
  <c r="I15" i="29"/>
  <c r="I3" i="29" s="1"/>
  <c r="B15" i="29"/>
  <c r="B14" i="29"/>
  <c r="B13" i="29"/>
  <c r="B12" i="29"/>
  <c r="B11" i="29"/>
  <c r="B10" i="29"/>
  <c r="B9" i="29"/>
  <c r="B8" i="29"/>
  <c r="B7" i="29"/>
  <c r="B6" i="29"/>
  <c r="B5" i="29"/>
  <c r="B4" i="29"/>
  <c r="B3" i="29"/>
  <c r="R11" i="26"/>
  <c r="M11" i="26"/>
  <c r="O11" i="26"/>
  <c r="AI25" i="26"/>
  <c r="AI20" i="26"/>
  <c r="K10" i="4"/>
  <c r="AY60" i="4"/>
  <c r="AR59" i="4"/>
  <c r="AK60" i="4"/>
  <c r="AD58" i="4"/>
  <c r="P58" i="4"/>
  <c r="P9" i="4"/>
  <c r="P19" i="4"/>
  <c r="P23" i="4"/>
  <c r="P24" i="4"/>
  <c r="P27" i="4"/>
  <c r="AT58" i="4"/>
  <c r="AU58" i="4" s="1"/>
  <c r="AM58" i="4"/>
  <c r="AN58" i="4" s="1"/>
  <c r="AF58" i="4"/>
  <c r="AG58" i="4" s="1"/>
  <c r="Y58" i="4"/>
  <c r="Z58" i="4" s="1"/>
  <c r="R58" i="4"/>
  <c r="S58" i="4" s="1"/>
  <c r="K58" i="4"/>
  <c r="AT59" i="4"/>
  <c r="AU59" i="4" s="1"/>
  <c r="AY59" i="4" s="1"/>
  <c r="AM59" i="4"/>
  <c r="AN59" i="4" s="1"/>
  <c r="AF59" i="4"/>
  <c r="Y59" i="4"/>
  <c r="Z59" i="4" s="1"/>
  <c r="R59" i="4"/>
  <c r="S59" i="4" s="1"/>
  <c r="K59" i="4"/>
  <c r="AT60" i="4"/>
  <c r="AU60" i="4" s="1"/>
  <c r="AN60" i="4"/>
  <c r="AR60" i="4" s="1"/>
  <c r="AM60" i="4"/>
  <c r="AF60" i="4"/>
  <c r="AG60" i="4" s="1"/>
  <c r="Z60" i="4"/>
  <c r="Y60" i="4"/>
  <c r="AD60" i="4" s="1"/>
  <c r="R60" i="4"/>
  <c r="S60" i="4" s="1"/>
  <c r="K60" i="4"/>
  <c r="P60" i="4" s="1"/>
  <c r="AT22" i="4"/>
  <c r="AU22" i="4" s="1"/>
  <c r="AN22" i="4"/>
  <c r="AR22" i="4" s="1"/>
  <c r="AM22" i="4"/>
  <c r="AF22" i="4"/>
  <c r="Z22" i="4"/>
  <c r="AD22" i="4" s="1"/>
  <c r="Y22" i="4"/>
  <c r="S22" i="4"/>
  <c r="W22" i="4" s="1"/>
  <c r="P22" i="4"/>
  <c r="AT23" i="4"/>
  <c r="AN23" i="4"/>
  <c r="AM23" i="4"/>
  <c r="AF23" i="4"/>
  <c r="Z23" i="4"/>
  <c r="AD23" i="4" s="1"/>
  <c r="Y23" i="4"/>
  <c r="S23" i="4"/>
  <c r="S24" i="4"/>
  <c r="Y24" i="4"/>
  <c r="Z24" i="4" s="1"/>
  <c r="AD24" i="4" s="1"/>
  <c r="AF24" i="4"/>
  <c r="AG24" i="4" s="1"/>
  <c r="AM24" i="4"/>
  <c r="AT24" i="4"/>
  <c r="AU24" i="4" s="1"/>
  <c r="AT21" i="4"/>
  <c r="AU21" i="4" s="1"/>
  <c r="AY21" i="4" s="1"/>
  <c r="AM21" i="4"/>
  <c r="AF21" i="4"/>
  <c r="AG21" i="4" s="1"/>
  <c r="Y21" i="4"/>
  <c r="P21" i="4"/>
  <c r="AT34" i="4"/>
  <c r="AU34" i="4" s="1"/>
  <c r="AY34" i="4" s="1"/>
  <c r="AM34" i="4"/>
  <c r="AF34" i="4"/>
  <c r="Y34" i="4"/>
  <c r="Z34" i="4" s="1"/>
  <c r="AD34" i="4" s="1"/>
  <c r="S34" i="4"/>
  <c r="W34" i="4" s="1"/>
  <c r="AT27" i="4"/>
  <c r="AM27" i="4"/>
  <c r="AN27" i="4" s="1"/>
  <c r="AR27" i="4" s="1"/>
  <c r="AF27" i="4"/>
  <c r="AG27" i="4" s="1"/>
  <c r="AK27" i="4" s="1"/>
  <c r="Y27" i="4"/>
  <c r="AU26" i="4"/>
  <c r="AY26" i="4" s="1"/>
  <c r="AT26" i="4"/>
  <c r="AM26" i="4"/>
  <c r="AF26" i="4"/>
  <c r="Y26" i="4"/>
  <c r="Z26" i="4" s="1"/>
  <c r="AD26" i="4" s="1"/>
  <c r="S26" i="4"/>
  <c r="W26" i="4" s="1"/>
  <c r="P26" i="4"/>
  <c r="AT19" i="4"/>
  <c r="AM19" i="4"/>
  <c r="AN19" i="4" s="1"/>
  <c r="AR19" i="4" s="1"/>
  <c r="AF19" i="4"/>
  <c r="AG19" i="4" s="1"/>
  <c r="Y19" i="4"/>
  <c r="Z19" i="4" s="1"/>
  <c r="S19" i="4"/>
  <c r="W19" i="4" s="1"/>
  <c r="K61" i="4"/>
  <c r="P61" i="4" s="1"/>
  <c r="AK59" i="4" l="1"/>
  <c r="AG59" i="4"/>
  <c r="W60" i="4"/>
  <c r="AR58" i="4"/>
  <c r="AR23" i="4"/>
  <c r="W59" i="4"/>
  <c r="AD19" i="4"/>
  <c r="AK58" i="4"/>
  <c r="AK24" i="4"/>
  <c r="W58" i="4"/>
  <c r="AD59" i="4"/>
  <c r="E7" i="29"/>
  <c r="E12" i="29"/>
  <c r="R6" i="29"/>
  <c r="G12" i="29"/>
  <c r="E14" i="29"/>
  <c r="Q14" i="29"/>
  <c r="R7" i="29"/>
  <c r="F5" i="29"/>
  <c r="G8" i="29"/>
  <c r="C4" i="29"/>
  <c r="R10" i="29"/>
  <c r="C13" i="29"/>
  <c r="F14" i="29"/>
  <c r="C8" i="29"/>
  <c r="Q13" i="29"/>
  <c r="G5" i="29"/>
  <c r="D11" i="29"/>
  <c r="R3" i="29"/>
  <c r="D9" i="29"/>
  <c r="F4" i="29"/>
  <c r="D7" i="29"/>
  <c r="D4" i="29"/>
  <c r="R8" i="29"/>
  <c r="G13" i="29"/>
  <c r="R11" i="29"/>
  <c r="G4" i="29"/>
  <c r="M5" i="29"/>
  <c r="C6" i="29"/>
  <c r="S10" i="29"/>
  <c r="F9" i="29"/>
  <c r="E10" i="29"/>
  <c r="H10" i="29" s="1"/>
  <c r="F13" i="29"/>
  <c r="M4" i="29"/>
  <c r="C3" i="29"/>
  <c r="H3" i="29" s="1"/>
  <c r="AR68" i="4"/>
  <c r="M7" i="29"/>
  <c r="N7" i="29" s="1"/>
  <c r="M6" i="29"/>
  <c r="C5" i="29"/>
  <c r="S9" i="29"/>
  <c r="P69" i="4"/>
  <c r="P68" i="4"/>
  <c r="AY68" i="4"/>
  <c r="F6" i="29"/>
  <c r="Q3" i="29"/>
  <c r="E9" i="29"/>
  <c r="D12" i="29"/>
  <c r="N19" i="29"/>
  <c r="M8" i="29"/>
  <c r="D14" i="29"/>
  <c r="Q11" i="29"/>
  <c r="N16" i="29"/>
  <c r="N17" i="29"/>
  <c r="G9" i="29"/>
  <c r="E11" i="29"/>
  <c r="N20" i="29"/>
  <c r="I8" i="29"/>
  <c r="N15" i="29"/>
  <c r="O3" i="29"/>
  <c r="S12" i="29"/>
  <c r="S5" i="29"/>
  <c r="S13" i="29"/>
  <c r="S14" i="29"/>
  <c r="N18" i="29"/>
  <c r="Q6" i="29"/>
  <c r="Q4" i="29"/>
  <c r="M9" i="29"/>
  <c r="K3" i="29"/>
  <c r="K4" i="29"/>
  <c r="L8" i="29"/>
  <c r="K11" i="29"/>
  <c r="G41" i="2" s="1"/>
  <c r="K12" i="29"/>
  <c r="K13" i="29"/>
  <c r="L9" i="29"/>
  <c r="I6" i="29"/>
  <c r="J4" i="29"/>
  <c r="L10" i="29"/>
  <c r="H19" i="29"/>
  <c r="K8" i="29"/>
  <c r="L11" i="29"/>
  <c r="L12" i="29"/>
  <c r="L13" i="29"/>
  <c r="J3" i="29"/>
  <c r="H16" i="29"/>
  <c r="H18" i="29"/>
  <c r="H20" i="29"/>
  <c r="J5" i="29"/>
  <c r="H15" i="29"/>
  <c r="H17" i="29"/>
  <c r="I4" i="29"/>
  <c r="P59" i="4"/>
  <c r="AY58" i="4"/>
  <c r="AN24" i="4"/>
  <c r="AR24" i="4" s="1"/>
  <c r="W24" i="4"/>
  <c r="AY22" i="4"/>
  <c r="AG22" i="4"/>
  <c r="AK22" i="4" s="1"/>
  <c r="AY24" i="4"/>
  <c r="AG23" i="4"/>
  <c r="AK23" i="4" s="1"/>
  <c r="AU23" i="4"/>
  <c r="AY23" i="4" s="1"/>
  <c r="AN21" i="4"/>
  <c r="AR21" i="4" s="1"/>
  <c r="AK21" i="4"/>
  <c r="S21" i="4"/>
  <c r="W21" i="4" s="1"/>
  <c r="Z21" i="4"/>
  <c r="AN26" i="4"/>
  <c r="AR26" i="4" s="1"/>
  <c r="P34" i="4"/>
  <c r="S27" i="4"/>
  <c r="W27" i="4" s="1"/>
  <c r="AG34" i="4"/>
  <c r="AK34" i="4" s="1"/>
  <c r="Z27" i="4"/>
  <c r="AD27" i="4" s="1"/>
  <c r="AN34" i="4"/>
  <c r="AR34" i="4" s="1"/>
  <c r="AG26" i="4"/>
  <c r="AK26" i="4" s="1"/>
  <c r="AU27" i="4"/>
  <c r="AY27" i="4" s="1"/>
  <c r="AK19" i="4"/>
  <c r="AU19" i="4"/>
  <c r="AY19" i="4" s="1"/>
  <c r="H7" i="29" l="1"/>
  <c r="H8" i="29"/>
  <c r="H13" i="29"/>
  <c r="H14" i="29"/>
  <c r="H5" i="29"/>
  <c r="H11" i="29"/>
  <c r="N3" i="29"/>
  <c r="H4" i="29"/>
  <c r="H6" i="29"/>
  <c r="N6" i="29"/>
  <c r="N5" i="29"/>
  <c r="H9" i="29"/>
  <c r="N4" i="29"/>
  <c r="N8" i="29"/>
  <c r="H12" i="29"/>
  <c r="B30" i="2"/>
  <c r="C43" i="2"/>
  <c r="C44" i="2"/>
  <c r="C42" i="2"/>
  <c r="B40" i="2"/>
  <c r="B43" i="2"/>
  <c r="B44" i="2"/>
  <c r="B42" i="2"/>
  <c r="B41" i="2"/>
  <c r="C56" i="2"/>
  <c r="C57" i="2"/>
  <c r="C55" i="2"/>
  <c r="C53" i="2"/>
  <c r="B56" i="2"/>
  <c r="B57" i="2"/>
  <c r="B55" i="2"/>
  <c r="B53" i="2"/>
  <c r="B31" i="2" l="1"/>
  <c r="C27" i="2"/>
  <c r="C29" i="2"/>
  <c r="B29" i="2"/>
  <c r="C30" i="2"/>
  <c r="B27" i="2" l="1"/>
  <c r="AL1" i="4"/>
  <c r="AE1" i="4"/>
  <c r="X1" i="4"/>
  <c r="Q1" i="4"/>
  <c r="J1" i="4"/>
  <c r="B1" i="2"/>
  <c r="I27" i="26"/>
  <c r="G27" i="26"/>
  <c r="J26" i="26"/>
  <c r="H26" i="26"/>
  <c r="J25" i="26"/>
  <c r="H25" i="26"/>
  <c r="J24" i="26"/>
  <c r="H24" i="26"/>
  <c r="J23" i="26"/>
  <c r="H23" i="26"/>
  <c r="J22" i="26"/>
  <c r="H22" i="26"/>
  <c r="J21" i="26"/>
  <c r="H21" i="26"/>
  <c r="J20" i="26"/>
  <c r="H20" i="26"/>
  <c r="J19" i="26"/>
  <c r="H19" i="26"/>
  <c r="J18" i="26"/>
  <c r="H18" i="26"/>
  <c r="I17" i="26"/>
  <c r="G17" i="26"/>
  <c r="J16" i="26"/>
  <c r="H16" i="26"/>
  <c r="J15" i="26"/>
  <c r="H15" i="26"/>
  <c r="J14" i="26"/>
  <c r="H14" i="26"/>
  <c r="I13" i="26"/>
  <c r="G13" i="26"/>
  <c r="J12" i="26"/>
  <c r="H12" i="26"/>
  <c r="J11" i="26"/>
  <c r="H11" i="26"/>
  <c r="J10" i="26"/>
  <c r="H10" i="26"/>
  <c r="J9" i="26"/>
  <c r="H9" i="26"/>
  <c r="J8" i="26"/>
  <c r="H8" i="26"/>
  <c r="J7" i="26"/>
  <c r="H7" i="26"/>
  <c r="J6" i="26"/>
  <c r="H6" i="26"/>
  <c r="B22" i="8" l="1"/>
  <c r="J27" i="26"/>
  <c r="B8" i="8"/>
  <c r="H13" i="26"/>
  <c r="H27" i="26"/>
  <c r="J13" i="26"/>
  <c r="J17" i="26"/>
  <c r="H17" i="26"/>
  <c r="AY7" i="4"/>
  <c r="AY8" i="4"/>
  <c r="AY9" i="4"/>
  <c r="AT10" i="4"/>
  <c r="AU10" i="4" s="1"/>
  <c r="AY10" i="4" s="1"/>
  <c r="AR6" i="4"/>
  <c r="AR7" i="4"/>
  <c r="AM10" i="4"/>
  <c r="AN10" i="4" s="1"/>
  <c r="AR10" i="4" s="1"/>
  <c r="AK7" i="4"/>
  <c r="AK8" i="4"/>
  <c r="AF10" i="4"/>
  <c r="AG10" i="4" s="1"/>
  <c r="AK10" i="4" s="1"/>
  <c r="AK5" i="4"/>
  <c r="AD6" i="4"/>
  <c r="Z10" i="4"/>
  <c r="S10" i="4"/>
  <c r="W10" i="4" s="1"/>
  <c r="W5" i="4"/>
  <c r="P7" i="4"/>
  <c r="P8" i="4"/>
  <c r="P10" i="4"/>
  <c r="AY6" i="4"/>
  <c r="AR9" i="4"/>
  <c r="AR8" i="4"/>
  <c r="AK9" i="4"/>
  <c r="AK6" i="4"/>
  <c r="AD9" i="4"/>
  <c r="AD8" i="4"/>
  <c r="AD7" i="4"/>
  <c r="W9" i="4"/>
  <c r="W7" i="4"/>
  <c r="W6" i="4"/>
  <c r="R82" i="4"/>
  <c r="Y82" i="4"/>
  <c r="AF82" i="4"/>
  <c r="AM82" i="4"/>
  <c r="AT82" i="4"/>
  <c r="AU82" i="4" s="1"/>
  <c r="R83" i="4"/>
  <c r="Y83" i="4"/>
  <c r="AF83" i="4"/>
  <c r="AM83" i="4"/>
  <c r="AT83" i="4"/>
  <c r="AU83" i="4" s="1"/>
  <c r="AY83" i="4" s="1"/>
  <c r="R84" i="4"/>
  <c r="Y84" i="4"/>
  <c r="AF84" i="4"/>
  <c r="AM84" i="4"/>
  <c r="AT84" i="4"/>
  <c r="AU84" i="4" s="1"/>
  <c r="R85" i="4"/>
  <c r="Y85" i="4"/>
  <c r="AF85" i="4"/>
  <c r="AM85" i="4"/>
  <c r="AT85" i="4"/>
  <c r="AU85" i="4" s="1"/>
  <c r="AY85" i="4" s="1"/>
  <c r="R86" i="4"/>
  <c r="Y86" i="4"/>
  <c r="AF86" i="4"/>
  <c r="AM86" i="4"/>
  <c r="AT86" i="4"/>
  <c r="AU86" i="4" s="1"/>
  <c r="R87" i="4"/>
  <c r="Y87" i="4"/>
  <c r="AF87" i="4"/>
  <c r="AM87" i="4"/>
  <c r="AT87" i="4"/>
  <c r="K82" i="4"/>
  <c r="K83" i="4"/>
  <c r="K84" i="4"/>
  <c r="P84" i="4" s="1"/>
  <c r="K85" i="4"/>
  <c r="P85" i="4" s="1"/>
  <c r="K86" i="4"/>
  <c r="K87" i="4"/>
  <c r="Y38" i="4"/>
  <c r="AF38" i="4"/>
  <c r="AM38" i="4"/>
  <c r="AT38" i="4"/>
  <c r="R39" i="4"/>
  <c r="Y39" i="4"/>
  <c r="AM39" i="4"/>
  <c r="AT39" i="4"/>
  <c r="R40" i="4"/>
  <c r="Y40" i="4"/>
  <c r="AF40" i="4"/>
  <c r="AM40" i="4"/>
  <c r="AT40" i="4"/>
  <c r="AU40" i="4" s="1"/>
  <c r="AY40" i="4" s="1"/>
  <c r="R41" i="4"/>
  <c r="Y41" i="4"/>
  <c r="AF41" i="4"/>
  <c r="AM41" i="4"/>
  <c r="AT41" i="4"/>
  <c r="AU41" i="4" s="1"/>
  <c r="R42" i="4"/>
  <c r="Y42" i="4"/>
  <c r="AF42" i="4"/>
  <c r="AM42" i="4"/>
  <c r="AT42" i="4"/>
  <c r="AU42" i="4" s="1"/>
  <c r="R57" i="4"/>
  <c r="Y57" i="4"/>
  <c r="AF57" i="4"/>
  <c r="AM57" i="4"/>
  <c r="AT57" i="4"/>
  <c r="AU57" i="4" s="1"/>
  <c r="R61" i="4"/>
  <c r="Y61" i="4"/>
  <c r="AF61" i="4"/>
  <c r="AM61" i="4"/>
  <c r="AT61" i="4"/>
  <c r="AU61" i="4" s="1"/>
  <c r="R62" i="4"/>
  <c r="Y62" i="4"/>
  <c r="AF62" i="4"/>
  <c r="AM62" i="4"/>
  <c r="AT62" i="4"/>
  <c r="AU62" i="4" s="1"/>
  <c r="R63" i="4"/>
  <c r="Y63" i="4"/>
  <c r="AF63" i="4"/>
  <c r="AM63" i="4"/>
  <c r="AT63" i="4"/>
  <c r="AU63" i="4" s="1"/>
  <c r="R64" i="4"/>
  <c r="Y64" i="4"/>
  <c r="AF64" i="4"/>
  <c r="AM64" i="4"/>
  <c r="AT64" i="4"/>
  <c r="R65" i="4"/>
  <c r="Y65" i="4"/>
  <c r="AF65" i="4"/>
  <c r="AM65" i="4"/>
  <c r="AT65" i="4"/>
  <c r="AU65" i="4" s="1"/>
  <c r="AY65" i="4" s="1"/>
  <c r="K40" i="4"/>
  <c r="P40" i="4" s="1"/>
  <c r="K41" i="4"/>
  <c r="P41" i="4" s="1"/>
  <c r="K42" i="4"/>
  <c r="P42" i="4" s="1"/>
  <c r="K57" i="4"/>
  <c r="P57" i="4" s="1"/>
  <c r="K62" i="4"/>
  <c r="P62" i="4" s="1"/>
  <c r="K63" i="4"/>
  <c r="P63" i="4" s="1"/>
  <c r="K64" i="4"/>
  <c r="P64" i="4" s="1"/>
  <c r="K65" i="4"/>
  <c r="Z11" i="4"/>
  <c r="AF11" i="4"/>
  <c r="AG11" i="4" s="1"/>
  <c r="AM11" i="4"/>
  <c r="AT11" i="4"/>
  <c r="Y20" i="4"/>
  <c r="Z20" i="4" s="1"/>
  <c r="AD20" i="4" s="1"/>
  <c r="AF20" i="4"/>
  <c r="AG20" i="4" s="1"/>
  <c r="AK20" i="4" s="1"/>
  <c r="AM20" i="4"/>
  <c r="AN20" i="4" s="1"/>
  <c r="AR20" i="4" s="1"/>
  <c r="AT20" i="4"/>
  <c r="AU20" i="4" s="1"/>
  <c r="Y25" i="4"/>
  <c r="AF25" i="4"/>
  <c r="AG25" i="4" s="1"/>
  <c r="AK25" i="4" s="1"/>
  <c r="AM25" i="4"/>
  <c r="AT25" i="4"/>
  <c r="AU25" i="4" s="1"/>
  <c r="Y35" i="4"/>
  <c r="Z35" i="4" s="1"/>
  <c r="AF35" i="4"/>
  <c r="AG35" i="4" s="1"/>
  <c r="AK35" i="4" s="1"/>
  <c r="AM35" i="4"/>
  <c r="AT35" i="4"/>
  <c r="AU35" i="4" s="1"/>
  <c r="AY35" i="4" s="1"/>
  <c r="S20" i="4"/>
  <c r="S35" i="4"/>
  <c r="AI6" i="26"/>
  <c r="AI7" i="26"/>
  <c r="AI8" i="26"/>
  <c r="AI9" i="26"/>
  <c r="AI10" i="26"/>
  <c r="AI11" i="26"/>
  <c r="AI12" i="26"/>
  <c r="AI14" i="26"/>
  <c r="AI15" i="26"/>
  <c r="AI16" i="26"/>
  <c r="AI18" i="26"/>
  <c r="AI19" i="26"/>
  <c r="AI21" i="26"/>
  <c r="AI22" i="26"/>
  <c r="AI23" i="26"/>
  <c r="AI24" i="26"/>
  <c r="AI26" i="26"/>
  <c r="AB6" i="26"/>
  <c r="AB7" i="26"/>
  <c r="AB8" i="26"/>
  <c r="AB9" i="26"/>
  <c r="AB10" i="26"/>
  <c r="AB11" i="26"/>
  <c r="AB12" i="26"/>
  <c r="AB14" i="26"/>
  <c r="AB15" i="26"/>
  <c r="AB16" i="26"/>
  <c r="AB18" i="26"/>
  <c r="AB19" i="26"/>
  <c r="AB20" i="26"/>
  <c r="AB21" i="26"/>
  <c r="AB22" i="26"/>
  <c r="AB23" i="26"/>
  <c r="AB24" i="26"/>
  <c r="AB25" i="26"/>
  <c r="AB26" i="26"/>
  <c r="Y6" i="26"/>
  <c r="Y7" i="26"/>
  <c r="Y8" i="26"/>
  <c r="Y9" i="26"/>
  <c r="Y10" i="26"/>
  <c r="Y11" i="26"/>
  <c r="Y12" i="26"/>
  <c r="Y14" i="26"/>
  <c r="Y15" i="26"/>
  <c r="Y16" i="26"/>
  <c r="Y18" i="26"/>
  <c r="Y19" i="26"/>
  <c r="Y20" i="26"/>
  <c r="Y21" i="26"/>
  <c r="Y22" i="26"/>
  <c r="Y23" i="26"/>
  <c r="Y24" i="26"/>
  <c r="Y25" i="26"/>
  <c r="Y26" i="26"/>
  <c r="O6" i="26"/>
  <c r="O7" i="26"/>
  <c r="O8" i="26"/>
  <c r="O9" i="26"/>
  <c r="O10" i="26"/>
  <c r="O12" i="26"/>
  <c r="O14" i="26"/>
  <c r="O15" i="26"/>
  <c r="O16" i="26"/>
  <c r="O18" i="26"/>
  <c r="O19" i="26"/>
  <c r="O20" i="26"/>
  <c r="O21" i="26"/>
  <c r="O22" i="26"/>
  <c r="O23" i="26"/>
  <c r="O24" i="26"/>
  <c r="O25" i="26"/>
  <c r="O26" i="26"/>
  <c r="R6" i="26"/>
  <c r="R7" i="26"/>
  <c r="R8" i="26"/>
  <c r="R9" i="26"/>
  <c r="R10" i="26"/>
  <c r="R12" i="26"/>
  <c r="R14" i="26"/>
  <c r="R15" i="26"/>
  <c r="R16" i="26"/>
  <c r="R18" i="26"/>
  <c r="R19" i="26"/>
  <c r="R20" i="26"/>
  <c r="R21" i="26"/>
  <c r="R22" i="26"/>
  <c r="R23" i="26"/>
  <c r="R25" i="26"/>
  <c r="R26" i="26"/>
  <c r="W18" i="26"/>
  <c r="W6" i="26"/>
  <c r="W7" i="26"/>
  <c r="W8" i="26"/>
  <c r="W9" i="26"/>
  <c r="W10" i="26"/>
  <c r="W11" i="26"/>
  <c r="W12" i="26"/>
  <c r="W14" i="26"/>
  <c r="W15" i="26"/>
  <c r="W16" i="26"/>
  <c r="W19" i="26"/>
  <c r="W20" i="26"/>
  <c r="W21" i="26"/>
  <c r="W22" i="26"/>
  <c r="W23" i="26"/>
  <c r="W24" i="26"/>
  <c r="W25" i="26"/>
  <c r="W26" i="26"/>
  <c r="F37" i="4"/>
  <c r="F67" i="4"/>
  <c r="M30" i="2"/>
  <c r="M42" i="2"/>
  <c r="L43" i="2"/>
  <c r="M44" i="2"/>
  <c r="M55" i="2"/>
  <c r="M56" i="2"/>
  <c r="M57" i="2"/>
  <c r="T6" i="26"/>
  <c r="T7" i="26"/>
  <c r="T8" i="26"/>
  <c r="T9" i="26"/>
  <c r="T10" i="26"/>
  <c r="T11" i="26"/>
  <c r="T12" i="26"/>
  <c r="T14" i="26"/>
  <c r="T15" i="26"/>
  <c r="T16" i="26"/>
  <c r="T18" i="26"/>
  <c r="T19" i="26"/>
  <c r="T20" i="26"/>
  <c r="T21" i="26"/>
  <c r="T22" i="26"/>
  <c r="T48" i="26" s="1"/>
  <c r="T23" i="26"/>
  <c r="T24" i="26"/>
  <c r="T25" i="26"/>
  <c r="T26" i="26"/>
  <c r="AD6" i="26"/>
  <c r="AD7" i="26"/>
  <c r="AD8" i="26"/>
  <c r="AD9" i="26"/>
  <c r="AD10" i="26"/>
  <c r="AD11" i="26"/>
  <c r="AD12" i="26"/>
  <c r="AD14" i="26"/>
  <c r="AD15" i="26"/>
  <c r="AD16" i="26"/>
  <c r="AD18" i="26"/>
  <c r="AD19" i="26"/>
  <c r="AD20" i="26"/>
  <c r="AD21" i="26"/>
  <c r="AD22" i="26"/>
  <c r="AD23" i="26"/>
  <c r="AD24" i="26"/>
  <c r="AD25" i="26"/>
  <c r="AD26" i="26"/>
  <c r="AG6" i="26"/>
  <c r="AG7" i="26"/>
  <c r="AG8" i="26"/>
  <c r="AG9" i="26"/>
  <c r="AG10" i="26"/>
  <c r="AG11" i="26"/>
  <c r="AG12" i="26"/>
  <c r="AG14" i="26"/>
  <c r="AG15" i="26"/>
  <c r="AG16" i="26"/>
  <c r="AG18" i="26"/>
  <c r="AG19" i="26"/>
  <c r="AG20" i="26"/>
  <c r="AG21" i="26"/>
  <c r="AG22" i="26"/>
  <c r="AG23" i="26"/>
  <c r="AG24" i="26"/>
  <c r="AG25" i="26"/>
  <c r="AG26" i="26"/>
  <c r="M6" i="26"/>
  <c r="M7" i="26"/>
  <c r="M8" i="26"/>
  <c r="M9" i="26"/>
  <c r="M10" i="26"/>
  <c r="M12" i="26"/>
  <c r="M14" i="26"/>
  <c r="M15" i="26"/>
  <c r="M16" i="26"/>
  <c r="M21" i="26"/>
  <c r="M22" i="26"/>
  <c r="M23" i="26"/>
  <c r="M24" i="26"/>
  <c r="M25" i="26"/>
  <c r="M26" i="26"/>
  <c r="AF1" i="26"/>
  <c r="AA1" i="26"/>
  <c r="V1" i="26"/>
  <c r="Q1" i="26"/>
  <c r="L1" i="26"/>
  <c r="C2" i="8"/>
  <c r="AA17" i="26"/>
  <c r="AF27" i="26"/>
  <c r="AH27" i="26"/>
  <c r="AH13" i="26"/>
  <c r="AI13" i="26" s="1"/>
  <c r="AF13" i="26"/>
  <c r="AF17" i="26"/>
  <c r="AC27" i="26"/>
  <c r="AA27" i="26"/>
  <c r="AC17" i="26"/>
  <c r="AC13" i="26"/>
  <c r="AD13" i="26" s="1"/>
  <c r="AA13" i="26"/>
  <c r="X27" i="26"/>
  <c r="V27" i="26"/>
  <c r="V17" i="26"/>
  <c r="V13" i="26"/>
  <c r="X17" i="26"/>
  <c r="X13" i="26"/>
  <c r="Y13" i="26" s="1"/>
  <c r="S27" i="26"/>
  <c r="S17" i="26"/>
  <c r="Q17" i="26"/>
  <c r="Q13" i="26"/>
  <c r="S13" i="26"/>
  <c r="T13" i="26" s="1"/>
  <c r="M18" i="26"/>
  <c r="M19" i="26"/>
  <c r="M48" i="26" s="1"/>
  <c r="M20" i="26"/>
  <c r="N27" i="26"/>
  <c r="L27" i="26"/>
  <c r="C16" i="8"/>
  <c r="G16" i="8"/>
  <c r="F16" i="8"/>
  <c r="E16" i="8"/>
  <c r="D16" i="8"/>
  <c r="G2" i="8"/>
  <c r="F2" i="8"/>
  <c r="E2" i="8"/>
  <c r="D2" i="8"/>
  <c r="L1" i="2"/>
  <c r="J1" i="2"/>
  <c r="H1" i="2"/>
  <c r="F1" i="2"/>
  <c r="D1" i="2"/>
  <c r="K56" i="2"/>
  <c r="J57" i="2"/>
  <c r="K55" i="2"/>
  <c r="K43" i="2"/>
  <c r="J44" i="2"/>
  <c r="K42" i="2"/>
  <c r="K30" i="2"/>
  <c r="H57" i="2"/>
  <c r="I55" i="2"/>
  <c r="I43" i="2"/>
  <c r="I44" i="2"/>
  <c r="I42" i="2"/>
  <c r="H30" i="2"/>
  <c r="G56" i="2"/>
  <c r="G57" i="2"/>
  <c r="F55" i="2"/>
  <c r="G43" i="2"/>
  <c r="F44" i="2"/>
  <c r="G42" i="2"/>
  <c r="F41" i="2"/>
  <c r="G30" i="2"/>
  <c r="D56" i="2"/>
  <c r="E57" i="2"/>
  <c r="E55" i="2"/>
  <c r="E43" i="2"/>
  <c r="E44" i="2"/>
  <c r="D42" i="2"/>
  <c r="D41" i="2"/>
  <c r="D30" i="2"/>
  <c r="E67" i="4"/>
  <c r="D67" i="4"/>
  <c r="C67" i="4"/>
  <c r="B67" i="4"/>
  <c r="E37" i="4"/>
  <c r="D37" i="4"/>
  <c r="C37" i="4"/>
  <c r="B37" i="4"/>
  <c r="N17" i="26"/>
  <c r="L17" i="26"/>
  <c r="N13" i="26"/>
  <c r="L13" i="26"/>
  <c r="J30" i="2"/>
  <c r="L30" i="2"/>
  <c r="R48" i="26" l="1"/>
  <c r="D8" i="8" s="1"/>
  <c r="AN63" i="4"/>
  <c r="AR63" i="4"/>
  <c r="Z86" i="4"/>
  <c r="AD86" i="4"/>
  <c r="S83" i="4"/>
  <c r="W83" i="4"/>
  <c r="Z63" i="4"/>
  <c r="AD63" i="4" s="1"/>
  <c r="AN61" i="4"/>
  <c r="AR61" i="4" s="1"/>
  <c r="S57" i="4"/>
  <c r="W57" i="4"/>
  <c r="AG41" i="4"/>
  <c r="AK41" i="4" s="1"/>
  <c r="AG87" i="4"/>
  <c r="AK87" i="4" s="1"/>
  <c r="Z84" i="4"/>
  <c r="AD84" i="4" s="1"/>
  <c r="AN82" i="4"/>
  <c r="AR82" i="4"/>
  <c r="AN64" i="4"/>
  <c r="AR64" i="4" s="1"/>
  <c r="S63" i="4"/>
  <c r="W63" i="4" s="1"/>
  <c r="AG61" i="4"/>
  <c r="AK61" i="4" s="1"/>
  <c r="Z41" i="4"/>
  <c r="AD41" i="4"/>
  <c r="Z87" i="4"/>
  <c r="AD87" i="4" s="1"/>
  <c r="AN85" i="4"/>
  <c r="AR85" i="4" s="1"/>
  <c r="S84" i="4"/>
  <c r="W84" i="4" s="1"/>
  <c r="AG82" i="4"/>
  <c r="AK82" i="4"/>
  <c r="S62" i="4"/>
  <c r="W62" i="4" s="1"/>
  <c r="AG64" i="4"/>
  <c r="AK64" i="4" s="1"/>
  <c r="AN42" i="4"/>
  <c r="AR42" i="4" s="1"/>
  <c r="S87" i="4"/>
  <c r="W87" i="4"/>
  <c r="Z82" i="4"/>
  <c r="AD82" i="4" s="1"/>
  <c r="S82" i="4"/>
  <c r="W82" i="4" s="1"/>
  <c r="S41" i="4"/>
  <c r="W41" i="4" s="1"/>
  <c r="AG85" i="4"/>
  <c r="AK85" i="4"/>
  <c r="AN65" i="4"/>
  <c r="AR65" i="4" s="1"/>
  <c r="S64" i="4"/>
  <c r="W64" i="4" s="1"/>
  <c r="AG62" i="4"/>
  <c r="AK62" i="4" s="1"/>
  <c r="Z42" i="4"/>
  <c r="AD42" i="4"/>
  <c r="AN40" i="4"/>
  <c r="AR40" i="4" s="1"/>
  <c r="AN86" i="4"/>
  <c r="AR86" i="4" s="1"/>
  <c r="S85" i="4"/>
  <c r="W85" i="4" s="1"/>
  <c r="AG83" i="4"/>
  <c r="AK83" i="4"/>
  <c r="Z40" i="4"/>
  <c r="AD40" i="4" s="1"/>
  <c r="Z61" i="4"/>
  <c r="AD61" i="4" s="1"/>
  <c r="Z64" i="4"/>
  <c r="AD64" i="4" s="1"/>
  <c r="AN62" i="4"/>
  <c r="AR62" i="4"/>
  <c r="S61" i="4"/>
  <c r="W61" i="4" s="1"/>
  <c r="AG42" i="4"/>
  <c r="AK42" i="4" s="1"/>
  <c r="Z85" i="4"/>
  <c r="AD85" i="4" s="1"/>
  <c r="AN83" i="4"/>
  <c r="AR83" i="4"/>
  <c r="AG65" i="4"/>
  <c r="AK65" i="4" s="1"/>
  <c r="Z62" i="4"/>
  <c r="AD62" i="4" s="1"/>
  <c r="AN57" i="4"/>
  <c r="AR57" i="4" s="1"/>
  <c r="S42" i="4"/>
  <c r="W42" i="4"/>
  <c r="AG40" i="4"/>
  <c r="AK40" i="4" s="1"/>
  <c r="AG86" i="4"/>
  <c r="AK86" i="4" s="1"/>
  <c r="Z83" i="4"/>
  <c r="AD83" i="4" s="1"/>
  <c r="Z65" i="4"/>
  <c r="AD65" i="4"/>
  <c r="AG57" i="4"/>
  <c r="AK57" i="4" s="1"/>
  <c r="AU87" i="4"/>
  <c r="AN84" i="4"/>
  <c r="AR84" i="4" s="1"/>
  <c r="S65" i="4"/>
  <c r="W65" i="4"/>
  <c r="AG63" i="4"/>
  <c r="AK63" i="4" s="1"/>
  <c r="Z57" i="4"/>
  <c r="AD57" i="4" s="1"/>
  <c r="AN41" i="4"/>
  <c r="AR41" i="4" s="1"/>
  <c r="S40" i="4"/>
  <c r="W40" i="4"/>
  <c r="AN87" i="4"/>
  <c r="AR87" i="4" s="1"/>
  <c r="S86" i="4"/>
  <c r="W86" i="4" s="1"/>
  <c r="AG84" i="4"/>
  <c r="AK84" i="4" s="1"/>
  <c r="AB17" i="26"/>
  <c r="AI17" i="26"/>
  <c r="AD27" i="26"/>
  <c r="R17" i="26"/>
  <c r="W17" i="26"/>
  <c r="Y17" i="26"/>
  <c r="O17" i="26"/>
  <c r="M17" i="26"/>
  <c r="T17" i="26"/>
  <c r="AB27" i="26"/>
  <c r="R27" i="26"/>
  <c r="AG17" i="26"/>
  <c r="T27" i="26"/>
  <c r="AI27" i="26"/>
  <c r="O27" i="26"/>
  <c r="AG27" i="26"/>
  <c r="M27" i="26"/>
  <c r="AD17" i="26"/>
  <c r="Y27" i="26"/>
  <c r="W27" i="26"/>
  <c r="AN39" i="4"/>
  <c r="AR39" i="4" s="1"/>
  <c r="Z39" i="4"/>
  <c r="AD39" i="4" s="1"/>
  <c r="S39" i="4"/>
  <c r="W39" i="4" s="1"/>
  <c r="AN38" i="4"/>
  <c r="P19" i="29" s="1"/>
  <c r="O19" i="29"/>
  <c r="Z38" i="4"/>
  <c r="P17" i="29" s="1"/>
  <c r="O17" i="29"/>
  <c r="AG38" i="4"/>
  <c r="P18" i="29" s="1"/>
  <c r="P6" i="29" s="1"/>
  <c r="H54" i="2" s="1"/>
  <c r="O18" i="29"/>
  <c r="AU38" i="4"/>
  <c r="P20" i="29" s="1"/>
  <c r="O20" i="29"/>
  <c r="S38" i="4"/>
  <c r="P16" i="29" s="1"/>
  <c r="O16" i="29"/>
  <c r="C22" i="8"/>
  <c r="C8" i="8"/>
  <c r="J14" i="29"/>
  <c r="M41" i="2" s="1"/>
  <c r="I14" i="29"/>
  <c r="J13" i="29"/>
  <c r="K41" i="2" s="1"/>
  <c r="I13" i="29"/>
  <c r="J12" i="29"/>
  <c r="I41" i="2" s="1"/>
  <c r="I12" i="29"/>
  <c r="J11" i="29"/>
  <c r="I11" i="29"/>
  <c r="J10" i="29"/>
  <c r="E41" i="2" s="1"/>
  <c r="I10" i="29"/>
  <c r="E40" i="2" s="1"/>
  <c r="J9" i="29"/>
  <c r="C41" i="2" s="1"/>
  <c r="I9" i="29"/>
  <c r="AK39" i="4"/>
  <c r="O13" i="26"/>
  <c r="D22" i="8"/>
  <c r="F22" i="8"/>
  <c r="M13" i="26"/>
  <c r="G8" i="8"/>
  <c r="E22" i="8"/>
  <c r="E8" i="8"/>
  <c r="R13" i="26"/>
  <c r="F8" i="8"/>
  <c r="AB13" i="26"/>
  <c r="G22" i="8"/>
  <c r="W13" i="26"/>
  <c r="AG13" i="26"/>
  <c r="L44" i="2"/>
  <c r="AY42" i="4"/>
  <c r="P86" i="4"/>
  <c r="AY25" i="4"/>
  <c r="W35" i="4"/>
  <c r="L55" i="2"/>
  <c r="P35" i="4"/>
  <c r="W20" i="4"/>
  <c r="AK11" i="4"/>
  <c r="AY63" i="4"/>
  <c r="P82" i="4"/>
  <c r="P83" i="4"/>
  <c r="S25" i="4"/>
  <c r="W25" i="4" s="1"/>
  <c r="Z25" i="4"/>
  <c r="AD25" i="4" s="1"/>
  <c r="AU11" i="4"/>
  <c r="AY11" i="4" s="1"/>
  <c r="AU64" i="4"/>
  <c r="AY64" i="4" s="1"/>
  <c r="AU39" i="4"/>
  <c r="AY39" i="4" s="1"/>
  <c r="AY62" i="4"/>
  <c r="P65" i="4"/>
  <c r="P20" i="4"/>
  <c r="AN11" i="4"/>
  <c r="AR11" i="4" s="1"/>
  <c r="AD10" i="4"/>
  <c r="AD35" i="4"/>
  <c r="AY61" i="4"/>
  <c r="AY86" i="4"/>
  <c r="P11" i="4"/>
  <c r="P39" i="4"/>
  <c r="AN35" i="4"/>
  <c r="AR35" i="4" s="1"/>
  <c r="AD11" i="4"/>
  <c r="AY57" i="4"/>
  <c r="P87" i="4"/>
  <c r="S11" i="4"/>
  <c r="W11" i="4" s="1"/>
  <c r="AY84" i="4"/>
  <c r="AY41" i="4"/>
  <c r="AY82" i="4"/>
  <c r="AN25" i="4"/>
  <c r="AR25" i="4" s="1"/>
  <c r="L40" i="2"/>
  <c r="J43" i="2"/>
  <c r="M43" i="2"/>
  <c r="H55" i="2"/>
  <c r="K44" i="2"/>
  <c r="F31" i="2"/>
  <c r="G31" i="2"/>
  <c r="H31" i="2"/>
  <c r="I31" i="2"/>
  <c r="M31" i="2"/>
  <c r="L31" i="2"/>
  <c r="K31" i="2"/>
  <c r="J31" i="2"/>
  <c r="D31" i="2"/>
  <c r="E31" i="2"/>
  <c r="D29" i="2"/>
  <c r="E29" i="2"/>
  <c r="K57" i="2"/>
  <c r="J56" i="2"/>
  <c r="K27" i="2"/>
  <c r="M27" i="2"/>
  <c r="I27" i="2"/>
  <c r="K29" i="2"/>
  <c r="J29" i="2"/>
  <c r="M29" i="2"/>
  <c r="L29" i="2"/>
  <c r="G29" i="2"/>
  <c r="F29" i="2"/>
  <c r="I29" i="2"/>
  <c r="H29" i="2"/>
  <c r="I28" i="2"/>
  <c r="H28" i="2"/>
  <c r="G28" i="2"/>
  <c r="K28" i="2"/>
  <c r="J28" i="2"/>
  <c r="M28" i="2"/>
  <c r="L28" i="2"/>
  <c r="J42" i="2"/>
  <c r="H44" i="2"/>
  <c r="C31" i="2"/>
  <c r="E28" i="2"/>
  <c r="D55" i="2"/>
  <c r="P5" i="4"/>
  <c r="E30" i="2"/>
  <c r="D57" i="2"/>
  <c r="F43" i="2"/>
  <c r="H42" i="2"/>
  <c r="D44" i="2"/>
  <c r="H41" i="2"/>
  <c r="I57" i="2"/>
  <c r="J41" i="2"/>
  <c r="H43" i="2"/>
  <c r="J55" i="2"/>
  <c r="F42" i="2"/>
  <c r="F57" i="2"/>
  <c r="I30" i="2"/>
  <c r="E42" i="2"/>
  <c r="D43" i="2"/>
  <c r="I56" i="2"/>
  <c r="L57" i="2"/>
  <c r="E56" i="2"/>
  <c r="G44" i="2"/>
  <c r="G55" i="2"/>
  <c r="F56" i="2"/>
  <c r="H56" i="2"/>
  <c r="L42" i="2"/>
  <c r="L41" i="2"/>
  <c r="F30" i="2"/>
  <c r="L56" i="2"/>
  <c r="J40" i="2"/>
  <c r="E27" i="2"/>
  <c r="G27" i="2"/>
  <c r="AY38" i="4" l="1"/>
  <c r="P12" i="29"/>
  <c r="I54" i="2" s="1"/>
  <c r="O12" i="29"/>
  <c r="I53" i="2" s="1"/>
  <c r="T18" i="29"/>
  <c r="O6" i="29"/>
  <c r="O11" i="29"/>
  <c r="T17" i="29"/>
  <c r="O5" i="29"/>
  <c r="AD38" i="4"/>
  <c r="O8" i="29"/>
  <c r="T20" i="29"/>
  <c r="O14" i="29"/>
  <c r="P11" i="29"/>
  <c r="G54" i="2" s="1"/>
  <c r="P5" i="29"/>
  <c r="F54" i="2" s="1"/>
  <c r="O7" i="29"/>
  <c r="O13" i="29"/>
  <c r="T19" i="29"/>
  <c r="P8" i="29"/>
  <c r="L54" i="2" s="1"/>
  <c r="P14" i="29"/>
  <c r="M54" i="2" s="1"/>
  <c r="AR38" i="4"/>
  <c r="AK38" i="4"/>
  <c r="P7" i="29"/>
  <c r="J54" i="2" s="1"/>
  <c r="P13" i="29"/>
  <c r="K54" i="2" s="1"/>
  <c r="O10" i="29"/>
  <c r="E53" i="2" s="1"/>
  <c r="O4" i="29"/>
  <c r="T16" i="29"/>
  <c r="W38" i="4"/>
  <c r="P10" i="29"/>
  <c r="E54" i="2" s="1"/>
  <c r="P4" i="29"/>
  <c r="D54" i="2" s="1"/>
  <c r="P38" i="4"/>
  <c r="P15" i="29"/>
  <c r="N12" i="29"/>
  <c r="N13" i="29"/>
  <c r="N14" i="29"/>
  <c r="M40" i="2"/>
  <c r="K40" i="2"/>
  <c r="N11" i="29"/>
  <c r="N10" i="29"/>
  <c r="N9" i="29"/>
  <c r="C40" i="2"/>
  <c r="F28" i="2"/>
  <c r="J27" i="2"/>
  <c r="D28" i="2"/>
  <c r="H27" i="2"/>
  <c r="L27" i="2"/>
  <c r="G40" i="2"/>
  <c r="F27" i="2"/>
  <c r="I40" i="2"/>
  <c r="H40" i="2"/>
  <c r="F40" i="2"/>
  <c r="D40" i="2"/>
  <c r="D27" i="2"/>
  <c r="T12" i="29" l="1"/>
  <c r="T13" i="29"/>
  <c r="K53" i="2"/>
  <c r="K113" i="2" s="1"/>
  <c r="F23" i="8" s="1"/>
  <c r="T5" i="29"/>
  <c r="F53" i="2"/>
  <c r="F113" i="2" s="1"/>
  <c r="D9" i="8" s="1"/>
  <c r="T7" i="29"/>
  <c r="J53" i="2"/>
  <c r="J113" i="2" s="1"/>
  <c r="E9" i="8" s="1"/>
  <c r="T11" i="29"/>
  <c r="G53" i="2"/>
  <c r="G113" i="2" s="1"/>
  <c r="D23" i="8" s="1"/>
  <c r="T14" i="29"/>
  <c r="M53" i="2"/>
  <c r="M113" i="2" s="1"/>
  <c r="G23" i="8" s="1"/>
  <c r="T8" i="29"/>
  <c r="L53" i="2"/>
  <c r="L113" i="2" s="1"/>
  <c r="G9" i="8" s="1"/>
  <c r="T6" i="29"/>
  <c r="H53" i="2"/>
  <c r="H113" i="2" s="1"/>
  <c r="E113" i="2"/>
  <c r="C23" i="8" s="1"/>
  <c r="C25" i="8" s="1"/>
  <c r="D20" i="8" s="1"/>
  <c r="T4" i="29"/>
  <c r="D53" i="2"/>
  <c r="D113" i="2" s="1"/>
  <c r="C9" i="8" s="1"/>
  <c r="C11" i="8" s="1"/>
  <c r="D6" i="8" s="1"/>
  <c r="T10" i="29"/>
  <c r="P9" i="29"/>
  <c r="T15" i="29"/>
  <c r="P3" i="29"/>
  <c r="I113" i="2"/>
  <c r="E23" i="8" s="1"/>
  <c r="D25" i="8" l="1"/>
  <c r="E20" i="8" s="1"/>
  <c r="E25" i="8" s="1"/>
  <c r="F20" i="8" s="1"/>
  <c r="F25" i="8" s="1"/>
  <c r="G20" i="8" s="1"/>
  <c r="G25" i="8" s="1"/>
  <c r="F9" i="8"/>
  <c r="T3" i="29"/>
  <c r="B54" i="2"/>
  <c r="C54" i="2"/>
  <c r="T9" i="29"/>
  <c r="D11" i="8"/>
  <c r="E6" i="8" s="1"/>
  <c r="E11" i="8" s="1"/>
  <c r="F6" i="8" s="1"/>
  <c r="F11" i="8" l="1"/>
  <c r="G6" i="8" s="1"/>
  <c r="G11" i="8" s="1"/>
  <c r="B28" i="2"/>
  <c r="B113" i="2" s="1"/>
  <c r="C28" i="2"/>
  <c r="C113" i="2" s="1"/>
  <c r="B23" i="8" l="1"/>
  <c r="B25" i="8" s="1"/>
  <c r="C20" i="8" s="1"/>
  <c r="B9" i="8"/>
  <c r="B11" i="8" s="1"/>
  <c r="C6" i="8" s="1"/>
</calcChain>
</file>

<file path=xl/sharedStrings.xml><?xml version="1.0" encoding="utf-8"?>
<sst xmlns="http://schemas.openxmlformats.org/spreadsheetml/2006/main" count="452" uniqueCount="285">
  <si>
    <t>EXPENSES</t>
  </si>
  <si>
    <t>Direct Student Costs</t>
  </si>
  <si>
    <t>Supplies &amp; Materials</t>
  </si>
  <si>
    <t>Food Services</t>
  </si>
  <si>
    <t>Transportation</t>
  </si>
  <si>
    <t>Contracts/outside services</t>
  </si>
  <si>
    <t>Personnel Costs</t>
  </si>
  <si>
    <t>Salaries</t>
  </si>
  <si>
    <t>Benefits</t>
  </si>
  <si>
    <t>Substitute Teachers</t>
  </si>
  <si>
    <t>Workers Compensation</t>
  </si>
  <si>
    <t xml:space="preserve"> </t>
  </si>
  <si>
    <t>Professional Development</t>
  </si>
  <si>
    <t>Consulting Services/Contracts</t>
  </si>
  <si>
    <t>Occupancy</t>
  </si>
  <si>
    <t>Rent</t>
  </si>
  <si>
    <t>Utilities</t>
  </si>
  <si>
    <t>Insurance</t>
  </si>
  <si>
    <t>CPS Facility Fee</t>
  </si>
  <si>
    <t>Contracted Services (Security, Custodial, etc)</t>
  </si>
  <si>
    <t>Other Costs</t>
  </si>
  <si>
    <t>CMO/EMO Fee</t>
  </si>
  <si>
    <t>Interest payments</t>
  </si>
  <si>
    <t>Principal payments</t>
  </si>
  <si>
    <t>Issuance costs</t>
  </si>
  <si>
    <t>Depreciation</t>
  </si>
  <si>
    <t>Amoritization</t>
  </si>
  <si>
    <t>Private Fundraising</t>
  </si>
  <si>
    <t>Student Fees</t>
  </si>
  <si>
    <t>Investment Income</t>
  </si>
  <si>
    <t>Total Revenues</t>
  </si>
  <si>
    <t>Salary</t>
  </si>
  <si>
    <t>Additional Pension Amount covered by School</t>
  </si>
  <si>
    <t>Taxes</t>
  </si>
  <si>
    <t>Benefit Amount</t>
  </si>
  <si>
    <t>Total Cost</t>
  </si>
  <si>
    <t>Teachers</t>
  </si>
  <si>
    <t>Administrators</t>
  </si>
  <si>
    <t xml:space="preserve">   Direct Service Personnel</t>
  </si>
  <si>
    <t xml:space="preserve">   In-Direct Service Personnel</t>
  </si>
  <si>
    <t>Salary Classification</t>
  </si>
  <si>
    <t>Administration</t>
  </si>
  <si>
    <t>Direct Service</t>
  </si>
  <si>
    <t>Indirect Service</t>
  </si>
  <si>
    <t>Administrative</t>
  </si>
  <si>
    <t>Total Expenses</t>
  </si>
  <si>
    <t>School Name:</t>
  </si>
  <si>
    <t>Supplemental Aid</t>
  </si>
  <si>
    <t>FY22-23</t>
  </si>
  <si>
    <t>FY23-24</t>
  </si>
  <si>
    <t>FY24-25</t>
  </si>
  <si>
    <t>FY25-26</t>
  </si>
  <si>
    <t>End of Year Reserves/Balance</t>
  </si>
  <si>
    <t>Starting Fund Balance</t>
  </si>
  <si>
    <t>SBB Calculation</t>
  </si>
  <si>
    <t>per pupil</t>
  </si>
  <si>
    <t>Grade Level</t>
  </si>
  <si>
    <t>K-3</t>
  </si>
  <si>
    <t>K-3 GenEd/LRE1/LRE2</t>
  </si>
  <si>
    <t>Rate</t>
  </si>
  <si>
    <t>4-8 GenEd/LRE1/LRE2</t>
  </si>
  <si>
    <t>High School GenEd/LRE1</t>
  </si>
  <si>
    <t>High School LRE 3</t>
  </si>
  <si>
    <t>High School LRE 2</t>
  </si>
  <si>
    <t>K-3 LRE 3</t>
  </si>
  <si>
    <t>4-8 LRE 3</t>
  </si>
  <si>
    <t>Non-SBB Calculation</t>
  </si>
  <si>
    <t>4-8</t>
  </si>
  <si>
    <t>High School</t>
  </si>
  <si>
    <t>Facilities Supplement</t>
  </si>
  <si>
    <t>per pupil in a non-CPS facility</t>
  </si>
  <si>
    <t>Title I</t>
  </si>
  <si>
    <t>poverty index qualifying per pupil amount</t>
  </si>
  <si>
    <t>Special Education Funding</t>
  </si>
  <si>
    <t>per pupil by LRE status</t>
  </si>
  <si>
    <t>LRE1 High School</t>
  </si>
  <si>
    <t>LRE 2 High School</t>
  </si>
  <si>
    <t>LRE 3 High School</t>
  </si>
  <si>
    <t># of Students</t>
  </si>
  <si>
    <t>LRE 2 K-8</t>
  </si>
  <si>
    <t>LRE 3 K-8</t>
  </si>
  <si>
    <t>LRE1 K-8</t>
  </si>
  <si>
    <t>per pupil eligible for Free/Reduced lunch</t>
  </si>
  <si>
    <t>CPS Admin Fee (3% of CPS payments)</t>
  </si>
  <si>
    <t>includes CTA costs</t>
  </si>
  <si>
    <t>100% Enrollment</t>
  </si>
  <si>
    <t>75% Enrollment</t>
  </si>
  <si>
    <t>Enrollment Percentage</t>
  </si>
  <si>
    <t xml:space="preserve"> FY</t>
  </si>
  <si>
    <t>Estimated Enrollment 100%:</t>
  </si>
  <si>
    <t>Budgeted Revenues</t>
  </si>
  <si>
    <t>Budgeted Expenses</t>
  </si>
  <si>
    <t>Student Testing &amp; Assessment</t>
  </si>
  <si>
    <t>Student Recruitment</t>
  </si>
  <si>
    <t>Instructional Equipment (non-computer)</t>
  </si>
  <si>
    <t>Technology Equipment (e.g., computers, LAN, software, etc.)</t>
  </si>
  <si>
    <t>Furniture</t>
  </si>
  <si>
    <t>Technology Contracted Services</t>
  </si>
  <si>
    <t>Technology Leases</t>
  </si>
  <si>
    <t>Extracurricular Expenses</t>
  </si>
  <si>
    <t>Office Supplies</t>
  </si>
  <si>
    <t>Telecommunications and Internet</t>
  </si>
  <si>
    <t>Accounting &amp; Audit (Contractual)</t>
  </si>
  <si>
    <t>Legal (Contractual)</t>
  </si>
  <si>
    <t>Payroll Services (Contractual)</t>
  </si>
  <si>
    <t>Printing &amp; Copying</t>
  </si>
  <si>
    <t>Postage &amp; Shipping</t>
  </si>
  <si>
    <t>Other Contractual Services</t>
  </si>
  <si>
    <t>Travel</t>
  </si>
  <si>
    <t>Both 100% and 75% Enrollment</t>
  </si>
  <si>
    <t>Non-SBB Totals</t>
  </si>
  <si>
    <t xml:space="preserve">SBB Totals </t>
  </si>
  <si>
    <t>Other Revenue</t>
  </si>
  <si>
    <t>Funding Type</t>
  </si>
  <si>
    <t xml:space="preserve">Special Education Funding Totals </t>
  </si>
  <si>
    <t>Other - Describe</t>
  </si>
  <si>
    <t>Erate</t>
  </si>
  <si>
    <t>Revenue Assumptions</t>
  </si>
  <si>
    <t>Others</t>
  </si>
  <si>
    <t>Position Description</t>
  </si>
  <si>
    <t xml:space="preserve">Benefit Amount </t>
  </si>
  <si>
    <t>Classroom Supplies (consumables)</t>
  </si>
  <si>
    <t>Educational Materials (non-consumables)</t>
  </si>
  <si>
    <t>Other -</t>
  </si>
  <si>
    <t>Contracted Subsitute Teachers</t>
  </si>
  <si>
    <t>Expense Assumptions</t>
  </si>
  <si>
    <t>11.16% CTPF Pension Amount</t>
  </si>
  <si>
    <t>Addititional CTPF Pension Pick-Up</t>
  </si>
  <si>
    <t>Maintenance/Repairs</t>
  </si>
  <si>
    <t>Supplies</t>
  </si>
  <si>
    <t>Fundraising Expense</t>
  </si>
  <si>
    <t>Contingency</t>
  </si>
  <si>
    <t>Liability Insurance</t>
  </si>
  <si>
    <t>Replacement Reserve</t>
  </si>
  <si>
    <t>Directors and Officers' Insurance</t>
  </si>
  <si>
    <t>Automobile Insurance</t>
  </si>
  <si>
    <t>Indemnity Insurance</t>
  </si>
  <si>
    <t>Other Insurance</t>
  </si>
  <si>
    <t>School Year(s)</t>
  </si>
  <si>
    <t>Y</t>
  </si>
  <si>
    <t>Is this staff member included in the 100% or 75% enrollment projections or both?</t>
  </si>
  <si>
    <r>
      <t xml:space="preserve">School's Pick Up of EMPLOYEES' Share of CTPF  </t>
    </r>
    <r>
      <rPr>
        <b/>
        <sz val="11"/>
        <rFont val="Arial"/>
        <family val="2"/>
      </rPr>
      <t>(Pick-up may represent 0%-9% of salary)</t>
    </r>
  </si>
  <si>
    <t>FY26-27</t>
  </si>
  <si>
    <t>Non-Facility Loan / Line of Credit</t>
  </si>
  <si>
    <t>Note: Expenses associated with facility projects should not be included in this budget template.</t>
  </si>
  <si>
    <t>Year 0</t>
  </si>
  <si>
    <t xml:space="preserve">Year 0 - Incubation </t>
  </si>
  <si>
    <t>Applicants who include revenue through grants and/or fundraising must attach a detailed fundraising plan in the appendix.</t>
  </si>
  <si>
    <t>Expenses associated with facility projects should not be included in this budget template.</t>
  </si>
  <si>
    <t>Loan proceeds for facility projects should not be included as revenue.</t>
  </si>
  <si>
    <t>All budgeted revenues funded by CPS are ESTIMATES, and are NOT guarantees of future funding. All future funding is subject to Board approval. All fees charged by CPS are ESTIMATES only.</t>
  </si>
  <si>
    <t>Instructions</t>
  </si>
  <si>
    <t>SBB and Non-SBB rates</t>
  </si>
  <si>
    <t>2021 RFP Budget Instructions</t>
  </si>
  <si>
    <t>A) Instructions / Guidelines </t>
  </si>
  <si>
    <t>B) Summary</t>
  </si>
  <si>
    <t>C) Revenue</t>
  </si>
  <si>
    <t>D) Salaries </t>
  </si>
  <si>
    <t>E) Salaries Summary Sheet (locked)</t>
  </si>
  <si>
    <t>F) Expenses</t>
  </si>
  <si>
    <t>The budget is divided in to six worksheets:</t>
  </si>
  <si>
    <t>The budget is for a six-year period (incubation and the first five years of operations). The incubation year will be the fiscal year ending June 30, 2022. The first year of operation will be the fiscal year ending June 30, 2023.</t>
  </si>
  <si>
    <t>Applicants who are either renovating or purchasing a facility, and are financing the project through a loan, should complete the Sources and Uses spreadsheet (separate file).</t>
  </si>
  <si>
    <t>(B)  Summary</t>
  </si>
  <si>
    <t>(C) Revenues</t>
  </si>
  <si>
    <t>(A) Instructions and Guidelines</t>
  </si>
  <si>
    <t>Per Pupil Funding</t>
  </si>
  <si>
    <t xml:space="preserve">General Guidelines </t>
  </si>
  <si>
    <t>(E.) Salary Summary Locked Worksheet</t>
  </si>
  <si>
    <t>This worksheet is automatically calculated from the Salaries tab and does not require any additional inputs from the applicant.</t>
  </si>
  <si>
    <t>(F) Expenses</t>
  </si>
  <si>
    <t>Title 1 Funding</t>
  </si>
  <si>
    <t xml:space="preserve">In Column N are the cells to enter your assumptions for the various expense categories. Please be as detailed as possible.    </t>
  </si>
  <si>
    <t xml:space="preserve">Other Revenue </t>
  </si>
  <si>
    <t xml:space="preserve">The budget should reflect the school's mission, vision, and program. Please check for inconsistencies between the budget and your full proposal. </t>
  </si>
  <si>
    <t>If you are a candidate selected to continue in the RFP process, you will be requested to submit revised budget(s).</t>
  </si>
  <si>
    <r>
      <t>11.16% Pension Amount for Certified Positions that Participate in the Chicago Teachers' Pension Fund ("CTPF")</t>
    </r>
    <r>
      <rPr>
        <b/>
        <sz val="11"/>
        <color rgb="FFFF0000"/>
        <rFont val="Arial"/>
        <family val="2"/>
      </rPr>
      <t xml:space="preserve"> (over-write as 0 if not applicable)</t>
    </r>
  </si>
  <si>
    <t>Position Details for Each Unique Hire</t>
  </si>
  <si>
    <t xml:space="preserve">Total Revenue </t>
  </si>
  <si>
    <t xml:space="preserve">Debt service payments for any loans (facility or non-facility loans) must be listed. </t>
  </si>
  <si>
    <t>FY22-23: Column L-O</t>
  </si>
  <si>
    <t>FY23-24: Columns Q-T</t>
  </si>
  <si>
    <t>FY24-25: Columns V-Y</t>
  </si>
  <si>
    <t>FY25-26: Columns AA-AD</t>
  </si>
  <si>
    <t>If not applicable, leave the above cells blank.</t>
  </si>
  <si>
    <t xml:space="preserve">Private Fundraising: As noted in the Guidelines Section of this worksheet, applicants who include revenue through grants and/or fundraising must attach a detailed fundraising plan in the appendix. </t>
  </si>
  <si>
    <r>
      <t xml:space="preserve">As noted in the Guidelines section, the budget should be prepared on a </t>
    </r>
    <r>
      <rPr>
        <b/>
        <i/>
        <sz val="11"/>
        <rFont val="Arial"/>
        <family val="2"/>
      </rPr>
      <t>cash basis</t>
    </r>
    <r>
      <rPr>
        <sz val="11"/>
        <rFont val="Arial"/>
        <family val="2"/>
      </rPr>
      <t>.</t>
    </r>
  </si>
  <si>
    <t>100% Enrollment Budget</t>
  </si>
  <si>
    <t>75% Enrollment Budget</t>
  </si>
  <si>
    <t>100% Enrollment Budget Summary</t>
  </si>
  <si>
    <t>75% Enrollment Budget Summary</t>
  </si>
  <si>
    <t>If per pupil expense, explain the rate per student. If not a per pupil cost, explain how the amount was determined. Explain projection shifts across years and describe annual inflation factors, if applicable.</t>
  </si>
  <si>
    <t>Please Enter your Proposed School Name:</t>
  </si>
  <si>
    <t>Columns B-M are for the budgeted amounts for the incubation year and the first five years of operation. In columns B, D, F, H, J, L provide the projected expense amounts for each year of the 100% enrollment budget.  In columns C, E, G, I, K, M, provide the projected expense amounts for each year of the 75% enrollment budget.</t>
  </si>
  <si>
    <t>Personnel costs that were entered on the "Salaries" worksheet will automatically calculate.</t>
  </si>
  <si>
    <t>The summary tab is an overview of the applicant's provided 100% enrollment and 75% enrollment budget across the full six years.  The top table reflects the 100% enrollment budget. The bottom table reflects the 75% enrollment budget.  Applicants only need to complete the following cells in the summary tab.</t>
  </si>
  <si>
    <t>FTE Status</t>
  </si>
  <si>
    <t xml:space="preserve">All budgeted revenues rates are estimated, subject to change, and are NOT guarantees of future funding. </t>
  </si>
  <si>
    <t>*NOTE: The data from the "Both 100% and 75% Enrollment" is automatically calculated into the 100% and 75% enrollment figures</t>
  </si>
  <si>
    <t>This budget template is for 2021 RFP applicants proposing to open a Charter or Contract School only.</t>
  </si>
  <si>
    <t xml:space="preserve">The budget should be prepared on a cash basis. </t>
  </si>
  <si>
    <t>If you are preparing a budget for more than one campus, please use this file for each campus. Please do NOT combine campuses.</t>
  </si>
  <si>
    <t xml:space="preserve">Within the workbook, cells highlighted in grey should not be edited. These cells are for subtotals, totals, amounts/text populated from other worksheets, or revenue and expense categories that cannot be changed. Applicants should enter budget data into cells without a background color. </t>
  </si>
  <si>
    <t xml:space="preserve">The applicant must complete a six-year budget for both a projected 100% enrollment and a contingency budget for a projected 75% enrollment.  Both the 100% enrollment budget and the contingency budget (75% enrollment) must be completed within this workbook. Within each worksheet of the budget, applicants are provided space to enter budget details for their 100% enrollment budget and 75% enrollment budget. Applicants should articulate in their RFP narrative response the key differences between their 100% and 75% budgets. </t>
  </si>
  <si>
    <t>FY26-27: Columns AF-AI</t>
  </si>
  <si>
    <t xml:space="preserve">Provide detailed revenue assumptions in column E for all revenue streams. </t>
  </si>
  <si>
    <t xml:space="preserve">Enrollment dictates the SBB and Non-SBB rates given to each school. There are different revenue amounts, depending on the grades of each student. </t>
  </si>
  <si>
    <t>Referring to the Grade Level categories (Cells C6-C16), enter the projected # of students in each grade level in columns L, Q, V, AA, AF for the 100% enrollment budget.  For the 75% budget, enter the projected # of students in each grade level in columns N, S, X, AC, AH.  Entering enrollment (in the "# of students" columns) will populate both the SBB and Non-SBB revenue for years 1-5.</t>
  </si>
  <si>
    <t>Facilities Supplement is paid for each student in an independent facility.  Entering enrollment, if applicable, will populate the facilities supplement revenue. If applicable, ensure you completely project the facilities supplement funding for both the 100% budget (enter the # of students in cells L18, Q18, V18, AA18, AF18) and the 75% budget (enter the # of students in cells N18, S18, X18, AC18, AH18). The funding for each year for the 100% and 75% projections will automatically total in the applicable "Total Revenue" cell.</t>
  </si>
  <si>
    <t xml:space="preserve">Project the number of Students Qualifying for Free and Reduced Lunch (FRL) for each year of operations.  Enter the projected FRL enrollment for both the 100% budget (enter the # of students in cells L19, Q19, V19, AA19, AF19) and the 75% budget (enter the # of students in columns N19, S19, X19, AC19, AH19). The funding for each year for the 100% and 75% projections will automatically total in the applicable "Total Revenue" cell. </t>
  </si>
  <si>
    <t xml:space="preserve">Note- In the first year a new school does not receive Title I funding as the eligibility determination is made based on data from the prior school year. </t>
  </si>
  <si>
    <t xml:space="preserve">Project the number of Students Qualifying for Title 1 funding for operations years 2-5.  Completely project the eligible enrollment for both the 100% budget (enter the # of students in cells L20, Q20, V20, AA20, AF20) and the 75% budget (enter the # of students in columns N20, S20, X20, AC20, AH20). The funding for the 100% and 75% projections will automatically total in the applicable "Total Revenue" cell. </t>
  </si>
  <si>
    <t xml:space="preserve">For special education funding, there are different rates depending on the LRE status and grade of each student. Entering enrollment (in the "# of students" columns) will populate the total revenue for each year. </t>
  </si>
  <si>
    <t xml:space="preserve">Project the number of students by LRE status and grade for each year of operations.  Enter the anticipated enrollment for both the 100% budget (enter the # of students in cells 21-26 of columns L, Q, V, AA, AF) and the 75% budget (enter the # of students in cells 21-26 of columns N, S, X, AC, AH). The funding for the 100% and 75% projections will automatically total in the applicable "Total Revenue" cell. </t>
  </si>
  <si>
    <t>Guidelines</t>
  </si>
  <si>
    <t>Food Services revenue will not be budgeted at this time. It typically zeros-out with the related expenses. Facility loans (loans used to acquire or renovate a school building) should not be included as revenue.</t>
  </si>
  <si>
    <t>Non-facility loans (loans used to procure instructional equipment, educational materials, furniture, computers, or for general school operations) must be listed here.</t>
  </si>
  <si>
    <t xml:space="preserve">Enter the assumptions for these revenues in Column E. </t>
  </si>
  <si>
    <t>If applicable, include all additional revenue sources by overwriting the cells labeled "Other-Describe" with the funding type/brief description. Manually enter the revenue projections for the 100% and 75% budget for all six years.</t>
  </si>
  <si>
    <t>The total revenue, for both the 100% and 75% enrollment budget, will be automatically tailed at the bottom of the worksheet, and calculated into the "Summary" worksheet for all six years.</t>
  </si>
  <si>
    <t>Positions with an Illinois certificate for teaching will participate in the Chicago Teachers' Pension Fund ("CTPF"). The non-certified personnel of a charter school will NOT participate in the CTPF. If you are selected to operate a charter school, you will be asked to contact the CTPF for further details regarding the timing and the eligibility of your employees to be members of the CTPF.</t>
  </si>
  <si>
    <t xml:space="preserve">NOTE: Employees of CONTRACT SCHOOLS do NOT participate in the Chicago Teachers' Pension Fund. </t>
  </si>
  <si>
    <t xml:space="preserve">NOTE: At least 50% of a charter school's instructional positions should hold teaching licenses in the first year of operation. At the beginning of the fourth year and thereafter, at least 75% of the instructional positions should be licensed.   </t>
  </si>
  <si>
    <t xml:space="preserve">This worksheet will pull into the Salary Summary Sheet (locked) and Expenses tab. Ensure you completely fill out this tab so your budget workbook tallies correctly. </t>
  </si>
  <si>
    <r>
      <t xml:space="preserve">Annual Salary for the Position </t>
    </r>
    <r>
      <rPr>
        <b/>
        <sz val="11"/>
        <color rgb="FFFF0000"/>
        <rFont val="Arial"/>
        <family val="2"/>
      </rPr>
      <t>(If "Y" enter the salary amount)</t>
    </r>
  </si>
  <si>
    <t>11.16% Pension Amount for Certified Positions that Participate in the Chicago Teachers' Pension Fund ("CTPF") (N/A Year 0)</t>
  </si>
  <si>
    <t>School's Pick Up of EMPLOYEES' Share of CTPF  (Pick-up may represent 0%-9% of salary) (N/A Year 0)</t>
  </si>
  <si>
    <t xml:space="preserve">The Salaries worksheet provides space to enter salary information for each position across the full six years of the budgets.  List each position in the applicable sub-section: Teachers, Administrators, Others.  Detailed salary information for each position must be provided in the following columns of the budget for each year: </t>
  </si>
  <si>
    <r>
      <t xml:space="preserve">Position Details for Each Unique Hire (columns A-I): </t>
    </r>
    <r>
      <rPr>
        <sz val="11"/>
        <color theme="1"/>
        <rFont val="Arial"/>
        <family val="2"/>
      </rPr>
      <t xml:space="preserve">For each planned unique hire, provide a brief description (i.e. "Math teacher - 3rd Grade") of the position in column G.  In columns A-F, select "Y" for each year the position will exist at the proposed school. Leave columns A-F blank for any years the position will not exist. </t>
    </r>
    <r>
      <rPr>
        <i/>
        <sz val="11"/>
        <color theme="1"/>
        <rFont val="Arial"/>
        <family val="2"/>
      </rPr>
      <t>For example, if the proposed school plans to hire a full-time Office Manager (Administrator) in the 3</t>
    </r>
    <r>
      <rPr>
        <i/>
        <vertAlign val="superscript"/>
        <sz val="11"/>
        <color theme="1"/>
        <rFont val="Arial"/>
        <family val="2"/>
      </rPr>
      <t>rd</t>
    </r>
    <r>
      <rPr>
        <i/>
        <sz val="11"/>
        <color theme="1"/>
        <rFont val="Arial"/>
        <family val="2"/>
      </rPr>
      <t>-5</t>
    </r>
    <r>
      <rPr>
        <i/>
        <vertAlign val="superscript"/>
        <sz val="11"/>
        <color theme="1"/>
        <rFont val="Arial"/>
        <family val="2"/>
      </rPr>
      <t>th</t>
    </r>
    <r>
      <rPr>
        <i/>
        <sz val="11"/>
        <color theme="1"/>
        <rFont val="Arial"/>
        <family val="2"/>
      </rPr>
      <t xml:space="preserve"> year of operation, cells A38, B38 and C38 would be blank and “Y” would be selected in D38, E38 and F38.</t>
    </r>
    <r>
      <rPr>
        <sz val="11"/>
        <color theme="1"/>
        <rFont val="Arial"/>
        <family val="2"/>
      </rPr>
      <t xml:space="preserve"> </t>
    </r>
  </si>
  <si>
    <t>In column H, select if the position is included in the 100% enrollment budget, the 75% enrollment budget, or both. Select the salary classification (Direct Service, Indirect Service or Administrative) in column I.</t>
  </si>
  <si>
    <t xml:space="preserve">FTE Status </t>
  </si>
  <si>
    <t>Year 0: Columns J-P</t>
  </si>
  <si>
    <t>FY22-23: Column Q-W</t>
  </si>
  <si>
    <t>FY23-24: Columns X-AD</t>
  </si>
  <si>
    <t>FY24-25: Columns AE-AK</t>
  </si>
  <si>
    <t>FY25-26: Columns AL-AR</t>
  </si>
  <si>
    <t>FY26-27: Columns AS-AY</t>
  </si>
  <si>
    <r>
      <t xml:space="preserve">Annual Salary for the Position </t>
    </r>
    <r>
      <rPr>
        <b/>
        <sz val="11"/>
        <color rgb="FFFF0000"/>
        <rFont val="Arial"/>
        <family val="2"/>
      </rPr>
      <t xml:space="preserve"> (if "Y" enter the salary amount)</t>
    </r>
  </si>
  <si>
    <r>
      <t xml:space="preserve">Annual Salary for the Position  </t>
    </r>
    <r>
      <rPr>
        <b/>
        <sz val="11"/>
        <color rgb="FFFF0000"/>
        <rFont val="Arial"/>
        <family val="2"/>
      </rPr>
      <t xml:space="preserve"> (if "Y" enter the salary amount)</t>
    </r>
  </si>
  <si>
    <r>
      <t xml:space="preserve">Annual Salary for the Position </t>
    </r>
    <r>
      <rPr>
        <b/>
        <sz val="11"/>
        <color rgb="FFFF0000"/>
        <rFont val="Arial"/>
        <family val="2"/>
      </rPr>
      <t>(if "Y" enter the salary amount)</t>
    </r>
  </si>
  <si>
    <r>
      <t xml:space="preserve">Annual Salary for the Position (column K, R, Y, AF, AM, AT): </t>
    </r>
    <r>
      <rPr>
        <sz val="11"/>
        <color theme="1"/>
        <rFont val="Arial"/>
        <family val="2"/>
      </rPr>
      <t>Refer to Row 1 to confirm the budget year. Based on your selection in columns A-F of the years the position will be available, you will be prompted to enter the salary amount in the “Annual Salary for the Position” columns. A green "Y" in these columns indicate that you selected the position would be available for the applicable year, and need to enter the position’s salary information.  For each position and across each year, overwrite the "Y" to enter the salary as applicable. NOTE: You must overwrite all “Y”s across each year for the budget to calculate correctly. If the position will NOT be offered in any given year, leave the salary information as $0.00.</t>
    </r>
  </si>
  <si>
    <r>
      <t xml:space="preserve">Taxes (columns N, U, AB, AI, AP, AW): </t>
    </r>
    <r>
      <rPr>
        <sz val="11"/>
        <color theme="1"/>
        <rFont val="Arial"/>
        <family val="2"/>
      </rPr>
      <t>Enter the applicable tax amount for each position and for each year the position would be available. If the position would not be available in the applicable year, leave the tax cell for that year blank or enter "0".</t>
    </r>
  </si>
  <si>
    <r>
      <t>Total Cost:</t>
    </r>
    <r>
      <rPr>
        <sz val="11"/>
        <color theme="1"/>
        <rFont val="Arial"/>
        <family val="2"/>
      </rPr>
      <t xml:space="preserve"> Total cost for each position will calculate automatically for each year.  If there is a #value error in the total cost cell for any year, go back to the applicable "Total Salary" cell and enter the applicable salary or "0". Instructions provided above. </t>
    </r>
  </si>
  <si>
    <r>
      <t xml:space="preserve">Benefit Amount (columns O, V, AC, AJ, AQ, AX):  </t>
    </r>
    <r>
      <rPr>
        <sz val="11"/>
        <color theme="1"/>
        <rFont val="Arial"/>
        <family val="2"/>
      </rPr>
      <t>Enter the applicable benefit amount for each position and for each year the position would be available. If the position would not be available in the applicable year, leave the benefit amount cells blank or enter "0".</t>
    </r>
  </si>
  <si>
    <r>
      <t>11.16% CTPF Pension Amount (columns S, Z, AG, AN, AU):</t>
    </r>
    <r>
      <rPr>
        <sz val="11"/>
        <color theme="1"/>
        <rFont val="Arial"/>
        <family val="2"/>
      </rPr>
      <t xml:space="preserve">  The 11.16% pension amount for each position will automatically calculate based upon the provided salary for each year. If the position would NOT participate in the CTPF, overwrite the automatic calculation to "0".  Note: The cell will show a #value error until a numeric salary is entered in the applicable "Annual Salary" cell for that year.  Complete the salary cell first and then return to complete the 11.16% CTPF pension amount. For positions that would not be available in the applicable year, leave the applicable cells empty or enter "0"</t>
    </r>
  </si>
  <si>
    <t xml:space="preserve">Column A includes the expense categories.  Add additional expense categories as needed by overwriting the "Other- " cells with a brief description of the expense.  Add rows as needed to add additional expense categories. </t>
  </si>
  <si>
    <t>Total Expenses will automatically calculate into the "Summary" worksheet for both the 100% and 75% enrollment budgets across all six years.</t>
  </si>
  <si>
    <t>Salary2</t>
  </si>
  <si>
    <t>11.16% CTPF Pension Amount3</t>
  </si>
  <si>
    <t>Additional Pension Amount covered by School4</t>
  </si>
  <si>
    <t>Taxes5</t>
  </si>
  <si>
    <t>Benefit Amount6</t>
  </si>
  <si>
    <t>Total Cost7</t>
  </si>
  <si>
    <t>Salary8</t>
  </si>
  <si>
    <t>11.16% CTPF Pension Amount9</t>
  </si>
  <si>
    <t>Additional Pension Amount covered by School10</t>
  </si>
  <si>
    <t>Taxes11</t>
  </si>
  <si>
    <t>Benefit Amount12</t>
  </si>
  <si>
    <t>Total Cost13</t>
  </si>
  <si>
    <t xml:space="preserve">Enter the projected revenue, for both your 100% and 75% enrollment budgets, across the full six years.  Refer to Row 1 for the applicable budget year and row 2 for the applicable budget (100% or 75%).  </t>
  </si>
  <si>
    <r>
      <t xml:space="preserve">The SBB totals (row 13) and Non-SBB totals (row 17) should each equal the total projected enrollment for the applicable year and applicable budget (100% or 75%). </t>
    </r>
    <r>
      <rPr>
        <i/>
        <sz val="11"/>
        <rFont val="Arial"/>
        <family val="2"/>
      </rPr>
      <t xml:space="preserve">For example: if you expect to enroll 100 students in the first year of operation, cells L13 and L17 should equal 100 students, and cells N13 and N17 should equal 75 students.  </t>
    </r>
    <r>
      <rPr>
        <sz val="11"/>
        <rFont val="Arial"/>
        <family val="2"/>
      </rPr>
      <t xml:space="preserve">
Sub-totals of SBB revenue for both the 100% and 75% budgets are provided in row 13, and sub-totals of Non-SBB revenue are provided in row 17. </t>
    </r>
  </si>
  <si>
    <r>
      <t xml:space="preserve">Note: </t>
    </r>
    <r>
      <rPr>
        <sz val="11"/>
        <color theme="1"/>
        <rFont val="Arial"/>
        <family val="2"/>
      </rPr>
      <t xml:space="preserve">EACH UNIQUE HIRE MUST BE LISTED.  </t>
    </r>
    <r>
      <rPr>
        <i/>
        <sz val="11"/>
        <color theme="1"/>
        <rFont val="Arial"/>
        <family val="2"/>
      </rPr>
      <t xml:space="preserve">For example, if the school proposes to hire 2 office managers, the position must be listed twice (i.e. "Office Manager #1" and Office Manager #2) each in their own distinct row with completed salary information for both unique hires.  </t>
    </r>
  </si>
  <si>
    <r>
      <rPr>
        <b/>
        <sz val="11"/>
        <color theme="1"/>
        <rFont val="Arial"/>
        <family val="2"/>
      </rPr>
      <t>Note:</t>
    </r>
    <r>
      <rPr>
        <sz val="11"/>
        <color theme="1"/>
        <rFont val="Arial"/>
        <family val="2"/>
      </rPr>
      <t xml:space="preserve"> For each unique hire where the position details will be consistent in both the 100% and 75% enrollment budgets, the position need only be listed once and the "Both 100% and 75% Enrollment" designation should be selected in column H. For any positions that will vary (by salary, costs, FTE status, effective years, etc.) between the 75% budget and 100% budget, you must list the position separately for each budget projection.  Please carefully review your personnel in the "Salaries" tab to ensure planned positions are not over or under-reported in the 100% and 75% budgets.</t>
    </r>
  </si>
  <si>
    <r>
      <t xml:space="preserve">FTE Status (column J, Q, X, AE, AL, AS): </t>
    </r>
    <r>
      <rPr>
        <sz val="11"/>
        <color theme="1"/>
        <rFont val="Arial"/>
        <family val="2"/>
      </rPr>
      <t xml:space="preserve">For each budget year the position will exist, enter the FTE status of the position, where 1.0 is equivalent to a full-time position and .5 is equivalent to a ½ time position.  The FTE status will automatically carry-over year to year once selected. If the FTE status of a position will change in any given year, manually over-write the FTE status in the applicable year.  </t>
    </r>
    <r>
      <rPr>
        <i/>
        <sz val="11"/>
        <color theme="1"/>
        <rFont val="Arial"/>
        <family val="2"/>
      </rPr>
      <t>For example, if a .5 FTE position in year one will transition to a 1.0 (full-time) FTE position in year 2, manually over-write the ".5" designation in the year two FTE cell and replace it with "1.0". The position's FTE status in the remaining budget years will then automatically update to 1.0.</t>
    </r>
  </si>
  <si>
    <r>
      <t>School's Pick-up of Employee CTPF contribution (columns T, AA, AH, AO, AV):</t>
    </r>
    <r>
      <rPr>
        <sz val="11"/>
        <color theme="1"/>
        <rFont val="Arial"/>
        <family val="2"/>
      </rPr>
      <t xml:space="preserve"> The total withholding for participants in the CTPF is 9%. This may be split in any manner between the employer and employee. If the school will pick-up any portion of the employee's contribution, enter the amount of the pick up for each year.  Note: the amount listed should represent anywhere between 0-9% of the position's annual salary.  For positions that would NOT participate in the CTPF, enter "0".   For positions that would not be available in the applicable year, leave the applicable pick-up contribution cells empty or enter "0"</t>
    </r>
    <r>
      <rPr>
        <b/>
        <sz val="11"/>
        <color theme="1"/>
        <rFont val="Arial"/>
        <family val="2"/>
      </rPr>
      <t xml:space="preserve">. </t>
    </r>
  </si>
  <si>
    <t>Estimated Enrollment 75%:</t>
  </si>
  <si>
    <t>75% Enrollment Summary: Enter the projected 75% enrollment for years 1-5 in cells C18-G18.</t>
  </si>
  <si>
    <t>Year 0: Columns G-J</t>
  </si>
  <si>
    <t xml:space="preserve">For other revenues, referring to the funding types listed, manually enter the revenue amounts for the 100% and 75% budget for all six years.  Other revenue (private fundraising, student fees, erate, investment income, non-facility loan/line of credit, other) amounts must be provided in the applicable “Total Revenue” cells.  </t>
  </si>
  <si>
    <t>EL Funding</t>
  </si>
  <si>
    <t>State Bilingual (Supplemental EL Funding)</t>
  </si>
  <si>
    <t>Tier 1 (100+ EL Students)</t>
  </si>
  <si>
    <t>Tier 2 (1-99 EL Students)</t>
  </si>
  <si>
    <t>Title III</t>
  </si>
  <si>
    <t xml:space="preserve">Flat or per-pupil rate based upon EL enrollment </t>
  </si>
  <si>
    <t>Tier 1 (250+ EL Students)</t>
  </si>
  <si>
    <t>Tier 2 (1-249 EL Students)</t>
  </si>
  <si>
    <t xml:space="preserve">For the 100% enrollment budget, other revenue must be provided in cells H33-46, M33-46, R33-46, W33-46, AB33-46, AG33-46 as applicable by year.  </t>
  </si>
  <si>
    <t xml:space="preserve">For the 75% budget, referring to the provided funding types, other revenue must be provided in cells J33-46, O33-46, T33-46, Y33-46, AD33-46, AI33-46 as applicable by year. </t>
  </si>
  <si>
    <t xml:space="preserve">Title III Funding: In rows 30-31, project the number of EL students.  If the school projects enrolling 250+ EL students in years 2-5 for either the 100% or 75% budget, enter the flat annual rate of $46,000 in the applicable "Total Revenue" cells in row 30.  If the school projects enrolling less than 250 EL students, enter the projected number of EL students in the "# of students" cells in row 31 for each year and for both the 100% and 75% budget. The total revenue will populate based upon the provided enrollment and the per pupil rate of $104. If the school projects no EL students, leave this section blank and note so in the revenue assumptions section. </t>
  </si>
  <si>
    <t>46,000 (flat annual rate)</t>
  </si>
  <si>
    <t>For EL funding, there are different rates depending on the EL student enrollment.</t>
  </si>
  <si>
    <t xml:space="preserve">State Bilingual Funding: In rows 28-29, project the number of EL students.  If the school projects enrolling 100+ EL students in years 2-5 for either the 100% or 75% budget, enter the flat annual rate of $46,000 in the applicable "Total Revenue" cells in row 28.  If the school projects enrolling less than 100 EL students, enter the projected number of EL students in the "# of students" cells in row 29 for each year and for both the 100% and 75% budget. The total revenue will populate based upon the provided enrollment and the per pupil rate of $353. If the school projects no EL students, leave this section blank and note so in the revenue assumptions section. </t>
  </si>
  <si>
    <r>
      <t xml:space="preserve">Entering projected enrollment (in the "# of students" columns) for the per-pupil revenue streams will populate the year's projected per-pupil revenue (in the “Total Revenue” columns) for each revenue source.  Completely enter the projected number of students for each year of operation (excluding Year 0) for both the 100% and 75% enrollment budgets. 
</t>
    </r>
    <r>
      <rPr>
        <b/>
        <sz val="11"/>
        <rFont val="Arial"/>
        <family val="2"/>
      </rPr>
      <t>Applicants do not need to manually enter data in the “Total Revenue” cells for per-pupil funding categories, with the exception of certain EL funding as noted below.</t>
    </r>
  </si>
  <si>
    <t>100% Enrollment Summary:  The proposed school name (cell B3) will populate from the Instructions tab cell B2.  Enter the projected 100% enrollment for years 1-5 in cells C4-G4.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</si>
</sst>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quot;$&quot;#,##0.00"/>
  </numFmts>
  <fonts count="49" x14ac:knownFonts="1">
    <font>
      <sz val="11"/>
      <color theme="1"/>
      <name val="Arial"/>
    </font>
    <font>
      <sz val="11"/>
      <name val="Arial"/>
      <family val="2"/>
    </font>
    <font>
      <sz val="10"/>
      <name val="Arial"/>
      <family val="2"/>
    </font>
    <font>
      <sz val="11"/>
      <color theme="1"/>
      <name val="Arial"/>
      <family val="2"/>
    </font>
    <font>
      <sz val="10"/>
      <name val="Arial"/>
      <family val="2"/>
    </font>
    <font>
      <b/>
      <sz val="11"/>
      <color indexed="9"/>
      <name val="Calibri"/>
      <family val="2"/>
    </font>
    <font>
      <b/>
      <sz val="11"/>
      <color theme="1"/>
      <name val="Arial"/>
      <family val="2"/>
    </font>
    <font>
      <sz val="11"/>
      <color theme="1"/>
      <name val="Arial"/>
      <family val="2"/>
    </font>
    <font>
      <sz val="8"/>
      <name val="Arial"/>
      <family val="2"/>
    </font>
    <font>
      <sz val="11"/>
      <color theme="1"/>
      <name val="Arial"/>
      <family val="2"/>
    </font>
    <font>
      <sz val="16"/>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Verdan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FF0000"/>
      <name val="Arial"/>
      <family val="2"/>
    </font>
    <font>
      <i/>
      <sz val="11"/>
      <color rgb="FFFF0000"/>
      <name val="Arial"/>
      <family val="2"/>
    </font>
    <font>
      <b/>
      <sz val="11"/>
      <color rgb="FFFF0000"/>
      <name val="Arial"/>
      <family val="2"/>
    </font>
    <font>
      <i/>
      <sz val="11"/>
      <name val="Arial"/>
      <family val="2"/>
    </font>
    <font>
      <b/>
      <sz val="11"/>
      <name val="Arial"/>
      <family val="2"/>
    </font>
    <font>
      <sz val="11"/>
      <color theme="0"/>
      <name val="Arial"/>
      <family val="2"/>
    </font>
    <font>
      <b/>
      <sz val="11"/>
      <color theme="0"/>
      <name val="Arial"/>
      <family val="2"/>
    </font>
    <font>
      <i/>
      <sz val="11"/>
      <color theme="1"/>
      <name val="Arial"/>
      <family val="2"/>
    </font>
    <font>
      <b/>
      <i/>
      <sz val="11"/>
      <name val="Arial"/>
      <family val="2"/>
    </font>
    <font>
      <b/>
      <i/>
      <sz val="11"/>
      <color theme="1"/>
      <name val="Arial"/>
      <family val="2"/>
    </font>
    <font>
      <b/>
      <i/>
      <sz val="11"/>
      <color rgb="FFFF0000"/>
      <name val="Arial"/>
      <family val="2"/>
    </font>
    <font>
      <b/>
      <sz val="11"/>
      <color rgb="FF000000"/>
      <name val="Arial"/>
      <family val="2"/>
    </font>
    <font>
      <i/>
      <sz val="10"/>
      <color theme="1"/>
      <name val="Arial"/>
      <family val="2"/>
    </font>
    <font>
      <b/>
      <sz val="14"/>
      <name val="Arial"/>
      <family val="2"/>
    </font>
    <font>
      <sz val="11"/>
      <color rgb="FF000000"/>
      <name val="Arial"/>
      <family val="2"/>
    </font>
    <font>
      <b/>
      <sz val="14"/>
      <color theme="1"/>
      <name val="Arial"/>
      <family val="2"/>
    </font>
    <font>
      <b/>
      <i/>
      <sz val="11"/>
      <color theme="0"/>
      <name val="Arial"/>
      <family val="2"/>
    </font>
    <font>
      <i/>
      <vertAlign val="superscript"/>
      <sz val="11"/>
      <color theme="1"/>
      <name val="Arial"/>
      <family val="2"/>
    </font>
    <font>
      <b/>
      <i/>
      <sz val="16"/>
      <color theme="1"/>
      <name val="Arial"/>
      <family val="2"/>
    </font>
    <font>
      <b/>
      <i/>
      <sz val="16"/>
      <name val="Arial"/>
      <family val="2"/>
    </font>
  </fonts>
  <fills count="43">
    <fill>
      <patternFill patternType="none"/>
    </fill>
    <fill>
      <patternFill patternType="gray125"/>
    </fill>
    <fill>
      <patternFill patternType="solid">
        <fgColor indexed="55"/>
      </patternFill>
    </fill>
    <fill>
      <patternFill patternType="solid">
        <fgColor theme="0"/>
        <bgColor indexed="64"/>
      </patternFill>
    </fill>
    <fill>
      <patternFill patternType="solid">
        <fgColor theme="0" tint="-0.14999847407452621"/>
        <bgColor indexed="64"/>
      </patternFill>
    </fill>
    <fill>
      <patternFill patternType="solid">
        <fgColor theme="2"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theme="7" tint="0.79998168889431442"/>
        <bgColor indexed="64"/>
      </patternFill>
    </fill>
    <fill>
      <patternFill patternType="solid">
        <fgColor theme="2" tint="-0.14999847407452621"/>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8"/>
        <bgColor indexed="64"/>
      </patternFill>
    </fill>
    <fill>
      <patternFill patternType="solid">
        <fgColor theme="2"/>
        <bgColor indexed="64"/>
      </patternFill>
    </fill>
    <fill>
      <patternFill patternType="solid">
        <fgColor theme="5"/>
        <bgColor indexed="64"/>
      </patternFill>
    </fill>
    <fill>
      <patternFill patternType="solid">
        <fgColor theme="0" tint="-4.9989318521683403E-2"/>
        <bgColor rgb="FF000000"/>
      </patternFill>
    </fill>
    <fill>
      <patternFill patternType="solid">
        <fgColor theme="0" tint="-0.499984740745262"/>
        <bgColor indexed="64"/>
      </patternFill>
    </fill>
    <fill>
      <patternFill patternType="solid">
        <fgColor theme="2" tint="-4.9989318521683403E-2"/>
        <bgColor indexed="64"/>
      </patternFill>
    </fill>
  </fills>
  <borders count="72">
    <border>
      <left/>
      <right/>
      <top/>
      <bottom/>
      <diagonal/>
    </border>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uble">
        <color indexed="63"/>
      </left>
      <right style="double">
        <color indexed="63"/>
      </right>
      <top style="double">
        <color indexed="63"/>
      </top>
      <bottom style="double">
        <color indexed="63"/>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auto="1"/>
      </left>
      <right style="medium">
        <color indexed="64"/>
      </right>
      <top style="medium">
        <color indexed="64"/>
      </top>
      <bottom/>
      <diagonal/>
    </border>
    <border>
      <left style="medium">
        <color auto="1"/>
      </left>
      <right style="medium">
        <color indexed="64"/>
      </right>
      <top/>
      <bottom/>
      <diagonal/>
    </border>
    <border>
      <left style="medium">
        <color auto="1"/>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right style="medium">
        <color indexed="64"/>
      </right>
      <top style="double">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50">
    <xf numFmtId="0" fontId="0" fillId="0" borderId="0"/>
    <xf numFmtId="0" fontId="2" fillId="0" borderId="1"/>
    <xf numFmtId="44" fontId="4" fillId="0" borderId="1" applyFont="0" applyFill="0" applyBorder="0" applyAlignment="0" applyProtection="0"/>
    <xf numFmtId="9" fontId="4" fillId="0" borderId="1" applyFont="0" applyFill="0" applyBorder="0" applyAlignment="0" applyProtection="0"/>
    <xf numFmtId="0" fontId="5" fillId="2" borderId="5" applyNumberFormat="0" applyAlignment="0" applyProtection="0"/>
    <xf numFmtId="43" fontId="7" fillId="0" borderId="0" applyFont="0" applyFill="0" applyBorder="0" applyAlignment="0" applyProtection="0"/>
    <xf numFmtId="44" fontId="9" fillId="0" borderId="0" applyFont="0" applyFill="0" applyBorder="0" applyAlignment="0" applyProtection="0"/>
    <xf numFmtId="0" fontId="11" fillId="0" borderId="1"/>
    <xf numFmtId="0" fontId="12" fillId="6" borderId="1" applyNumberFormat="0" applyBorder="0" applyAlignment="0" applyProtection="0"/>
    <xf numFmtId="0" fontId="12" fillId="7" borderId="1" applyNumberFormat="0" applyBorder="0" applyAlignment="0" applyProtection="0"/>
    <xf numFmtId="0" fontId="12" fillId="8" borderId="1" applyNumberFormat="0" applyBorder="0" applyAlignment="0" applyProtection="0"/>
    <xf numFmtId="0" fontId="12" fillId="9" borderId="1" applyNumberFormat="0" applyBorder="0" applyAlignment="0" applyProtection="0"/>
    <xf numFmtId="0" fontId="12" fillId="10" borderId="1" applyNumberFormat="0" applyBorder="0" applyAlignment="0" applyProtection="0"/>
    <xf numFmtId="0" fontId="12" fillId="11" borderId="1" applyNumberFormat="0" applyBorder="0" applyAlignment="0" applyProtection="0"/>
    <xf numFmtId="0" fontId="12" fillId="12" borderId="1" applyNumberFormat="0" applyBorder="0" applyAlignment="0" applyProtection="0"/>
    <xf numFmtId="0" fontId="12" fillId="13" borderId="1" applyNumberFormat="0" applyBorder="0" applyAlignment="0" applyProtection="0"/>
    <xf numFmtId="0" fontId="12" fillId="14" borderId="1" applyNumberFormat="0" applyBorder="0" applyAlignment="0" applyProtection="0"/>
    <xf numFmtId="0" fontId="12" fillId="9" borderId="1" applyNumberFormat="0" applyBorder="0" applyAlignment="0" applyProtection="0"/>
    <xf numFmtId="0" fontId="12" fillId="12" borderId="1" applyNumberFormat="0" applyBorder="0" applyAlignment="0" applyProtection="0"/>
    <xf numFmtId="0" fontId="12" fillId="15" borderId="1" applyNumberFormat="0" applyBorder="0" applyAlignment="0" applyProtection="0"/>
    <xf numFmtId="0" fontId="13" fillId="16" borderId="1" applyNumberFormat="0" applyBorder="0" applyAlignment="0" applyProtection="0"/>
    <xf numFmtId="0" fontId="13" fillId="13" borderId="1" applyNumberFormat="0" applyBorder="0" applyAlignment="0" applyProtection="0"/>
    <xf numFmtId="0" fontId="13" fillId="14" borderId="1" applyNumberFormat="0" applyBorder="0" applyAlignment="0" applyProtection="0"/>
    <xf numFmtId="0" fontId="13" fillId="17" borderId="1" applyNumberFormat="0" applyBorder="0" applyAlignment="0" applyProtection="0"/>
    <xf numFmtId="0" fontId="13" fillId="18" borderId="1" applyNumberFormat="0" applyBorder="0" applyAlignment="0" applyProtection="0"/>
    <xf numFmtId="0" fontId="13" fillId="19" borderId="1" applyNumberFormat="0" applyBorder="0" applyAlignment="0" applyProtection="0"/>
    <xf numFmtId="0" fontId="13" fillId="20" borderId="1" applyNumberFormat="0" applyBorder="0" applyAlignment="0" applyProtection="0"/>
    <xf numFmtId="0" fontId="13" fillId="21" borderId="1" applyNumberFormat="0" applyBorder="0" applyAlignment="0" applyProtection="0"/>
    <xf numFmtId="0" fontId="13" fillId="22" borderId="1" applyNumberFormat="0" applyBorder="0" applyAlignment="0" applyProtection="0"/>
    <xf numFmtId="0" fontId="13" fillId="17" borderId="1" applyNumberFormat="0" applyBorder="0" applyAlignment="0" applyProtection="0"/>
    <xf numFmtId="0" fontId="13" fillId="18" borderId="1" applyNumberFormat="0" applyBorder="0" applyAlignment="0" applyProtection="0"/>
    <xf numFmtId="0" fontId="13" fillId="23" borderId="1" applyNumberFormat="0" applyBorder="0" applyAlignment="0" applyProtection="0"/>
    <xf numFmtId="0" fontId="14" fillId="7" borderId="1" applyNumberFormat="0" applyBorder="0" applyAlignment="0" applyProtection="0"/>
    <xf numFmtId="0" fontId="15" fillId="24" borderId="19" applyNumberFormat="0" applyAlignment="0" applyProtection="0"/>
    <xf numFmtId="43" fontId="2" fillId="0" borderId="1" applyFont="0" applyFill="0" applyBorder="0" applyAlignment="0" applyProtection="0"/>
    <xf numFmtId="0" fontId="17" fillId="0" borderId="1" applyNumberFormat="0" applyFill="0" applyBorder="0" applyAlignment="0" applyProtection="0"/>
    <xf numFmtId="0" fontId="18" fillId="8" borderId="1" applyNumberFormat="0" applyBorder="0" applyAlignment="0" applyProtection="0"/>
    <xf numFmtId="0" fontId="19" fillId="0" borderId="20" applyNumberFormat="0" applyFill="0" applyAlignment="0" applyProtection="0"/>
    <xf numFmtId="0" fontId="20" fillId="0" borderId="21" applyNumberFormat="0" applyFill="0" applyAlignment="0" applyProtection="0"/>
    <xf numFmtId="0" fontId="21" fillId="0" borderId="22" applyNumberFormat="0" applyFill="0" applyAlignment="0" applyProtection="0"/>
    <xf numFmtId="0" fontId="21" fillId="0" borderId="1" applyNumberFormat="0" applyFill="0" applyBorder="0" applyAlignment="0" applyProtection="0"/>
    <xf numFmtId="0" fontId="22" fillId="11" borderId="19" applyNumberFormat="0" applyAlignment="0" applyProtection="0"/>
    <xf numFmtId="0" fontId="23" fillId="0" borderId="23" applyNumberFormat="0" applyFill="0" applyAlignment="0" applyProtection="0"/>
    <xf numFmtId="0" fontId="24" fillId="25" borderId="1" applyNumberFormat="0" applyBorder="0" applyAlignment="0" applyProtection="0"/>
    <xf numFmtId="0" fontId="16" fillId="0" borderId="1"/>
    <xf numFmtId="0" fontId="16" fillId="26" borderId="24" applyNumberFormat="0" applyFont="0" applyAlignment="0" applyProtection="0"/>
    <xf numFmtId="0" fontId="25" fillId="24" borderId="25" applyNumberFormat="0" applyAlignment="0" applyProtection="0"/>
    <xf numFmtId="0" fontId="26" fillId="0" borderId="1" applyNumberFormat="0" applyFill="0" applyBorder="0" applyAlignment="0" applyProtection="0"/>
    <xf numFmtId="0" fontId="27" fillId="0" borderId="26" applyNumberFormat="0" applyFill="0" applyAlignment="0" applyProtection="0"/>
    <xf numFmtId="0" fontId="28" fillId="0" borderId="1" applyNumberFormat="0" applyFill="0" applyBorder="0" applyAlignment="0" applyProtection="0"/>
  </cellStyleXfs>
  <cellXfs count="536">
    <xf numFmtId="0" fontId="0" fillId="0" borderId="0" xfId="0" applyFont="1" applyAlignment="1"/>
    <xf numFmtId="0" fontId="6" fillId="4" borderId="0" xfId="0" applyFont="1" applyFill="1" applyAlignment="1"/>
    <xf numFmtId="0" fontId="6" fillId="0" borderId="0" xfId="0" applyFont="1" applyFill="1" applyAlignment="1"/>
    <xf numFmtId="0" fontId="3" fillId="0" borderId="0" xfId="0" applyFont="1" applyAlignment="1">
      <alignment horizontal="left" wrapText="1"/>
    </xf>
    <xf numFmtId="0" fontId="29" fillId="0" borderId="0" xfId="0" applyFont="1" applyAlignment="1"/>
    <xf numFmtId="0" fontId="6" fillId="4" borderId="9" xfId="0" applyFont="1" applyFill="1" applyBorder="1" applyAlignment="1"/>
    <xf numFmtId="0" fontId="6" fillId="4" borderId="1" xfId="0" applyFont="1" applyFill="1" applyBorder="1" applyAlignment="1"/>
    <xf numFmtId="0" fontId="33" fillId="28" borderId="27" xfId="0" applyFont="1" applyFill="1" applyBorder="1" applyAlignment="1"/>
    <xf numFmtId="0" fontId="33" fillId="28" borderId="34" xfId="0" applyFont="1" applyFill="1" applyBorder="1" applyAlignment="1"/>
    <xf numFmtId="0" fontId="35" fillId="30" borderId="27" xfId="0" applyFont="1" applyFill="1" applyBorder="1" applyAlignment="1">
      <alignment wrapText="1"/>
    </xf>
    <xf numFmtId="43" fontId="35" fillId="30" borderId="27" xfId="5" applyFont="1" applyFill="1" applyBorder="1" applyAlignment="1">
      <alignment wrapText="1"/>
    </xf>
    <xf numFmtId="0" fontId="3" fillId="30" borderId="11" xfId="0" applyFont="1" applyFill="1" applyBorder="1" applyAlignment="1"/>
    <xf numFmtId="0" fontId="3" fillId="30" borderId="12" xfId="0" applyFont="1" applyFill="1" applyBorder="1" applyAlignment="1"/>
    <xf numFmtId="0" fontId="3" fillId="30" borderId="13" xfId="0" applyFont="1" applyFill="1" applyBorder="1" applyAlignment="1"/>
    <xf numFmtId="0" fontId="34" fillId="30" borderId="0" xfId="0" applyFont="1" applyFill="1" applyAlignment="1"/>
    <xf numFmtId="0" fontId="34" fillId="30" borderId="34" xfId="0" applyFont="1" applyFill="1" applyBorder="1" applyAlignment="1"/>
    <xf numFmtId="0" fontId="34" fillId="30" borderId="27" xfId="0" applyFont="1" applyFill="1" applyBorder="1" applyAlignment="1"/>
    <xf numFmtId="0" fontId="34" fillId="30" borderId="9" xfId="0" applyFont="1" applyFill="1" applyBorder="1" applyAlignment="1"/>
    <xf numFmtId="0" fontId="34" fillId="30" borderId="1" xfId="0" applyFont="1" applyFill="1" applyBorder="1" applyAlignment="1"/>
    <xf numFmtId="0" fontId="3" fillId="0" borderId="1" xfId="0" applyFont="1" applyFill="1" applyBorder="1" applyAlignment="1">
      <alignment wrapText="1"/>
    </xf>
    <xf numFmtId="0" fontId="6" fillId="0" borderId="0" xfId="0" applyFont="1" applyAlignment="1">
      <alignment horizontal="center" vertical="center"/>
    </xf>
    <xf numFmtId="0" fontId="35" fillId="30" borderId="1" xfId="0" applyFont="1" applyFill="1" applyBorder="1" applyAlignment="1"/>
    <xf numFmtId="0" fontId="35" fillId="30" borderId="37" xfId="0" applyFont="1" applyFill="1" applyBorder="1" applyAlignment="1">
      <alignment wrapText="1"/>
    </xf>
    <xf numFmtId="0" fontId="35" fillId="30" borderId="42" xfId="0" applyFont="1" applyFill="1" applyBorder="1" applyAlignment="1">
      <alignment wrapText="1"/>
    </xf>
    <xf numFmtId="43" fontId="35" fillId="30" borderId="43" xfId="5" applyFont="1" applyFill="1" applyBorder="1" applyAlignment="1">
      <alignment wrapText="1"/>
    </xf>
    <xf numFmtId="0" fontId="3" fillId="31" borderId="9" xfId="0" applyFont="1" applyFill="1" applyBorder="1" applyAlignment="1"/>
    <xf numFmtId="0" fontId="6" fillId="31" borderId="6" xfId="0" applyFont="1" applyFill="1" applyBorder="1" applyAlignment="1"/>
    <xf numFmtId="0" fontId="6" fillId="0" borderId="0" xfId="0" applyFont="1" applyAlignment="1"/>
    <xf numFmtId="164" fontId="6" fillId="4" borderId="1" xfId="0" applyNumberFormat="1" applyFont="1" applyFill="1" applyBorder="1" applyAlignment="1"/>
    <xf numFmtId="164" fontId="1" fillId="28" borderId="35" xfId="0" applyNumberFormat="1" applyFont="1" applyFill="1" applyBorder="1" applyAlignment="1"/>
    <xf numFmtId="164" fontId="33" fillId="28" borderId="27" xfId="0" applyNumberFormat="1" applyFont="1" applyFill="1" applyBorder="1" applyAlignment="1"/>
    <xf numFmtId="164" fontId="33" fillId="28" borderId="35" xfId="0" applyNumberFormat="1" applyFont="1" applyFill="1" applyBorder="1" applyAlignment="1"/>
    <xf numFmtId="164" fontId="3" fillId="28" borderId="35" xfId="0" applyNumberFormat="1" applyFont="1" applyFill="1" applyBorder="1" applyAlignment="1"/>
    <xf numFmtId="164" fontId="34" fillId="30" borderId="27" xfId="0" applyNumberFormat="1" applyFont="1" applyFill="1" applyBorder="1" applyAlignment="1"/>
    <xf numFmtId="164" fontId="34" fillId="30" borderId="35" xfId="0" applyNumberFormat="1" applyFont="1" applyFill="1" applyBorder="1" applyAlignment="1"/>
    <xf numFmtId="164" fontId="34" fillId="30" borderId="1" xfId="0" applyNumberFormat="1" applyFont="1" applyFill="1" applyBorder="1" applyAlignment="1"/>
    <xf numFmtId="164" fontId="34" fillId="30" borderId="8" xfId="0" applyNumberFormat="1" applyFont="1" applyFill="1" applyBorder="1" applyAlignment="1"/>
    <xf numFmtId="164" fontId="6" fillId="4" borderId="0" xfId="0" applyNumberFormat="1" applyFont="1" applyFill="1" applyAlignment="1"/>
    <xf numFmtId="0" fontId="29" fillId="0" borderId="1" xfId="0" applyFont="1" applyFill="1" applyBorder="1" applyAlignment="1" applyProtection="1">
      <protection locked="0"/>
    </xf>
    <xf numFmtId="0" fontId="3" fillId="0" borderId="1" xfId="0" applyFont="1" applyFill="1" applyBorder="1" applyAlignment="1">
      <alignment horizontal="left"/>
    </xf>
    <xf numFmtId="0" fontId="3" fillId="31" borderId="10" xfId="0" applyFont="1" applyFill="1" applyBorder="1" applyAlignment="1">
      <alignment horizontal="center"/>
    </xf>
    <xf numFmtId="44" fontId="3" fillId="31" borderId="1" xfId="0" applyNumberFormat="1" applyFont="1" applyFill="1" applyBorder="1" applyAlignment="1"/>
    <xf numFmtId="44" fontId="6" fillId="31" borderId="2" xfId="6" applyNumberFormat="1" applyFont="1" applyFill="1" applyBorder="1" applyAlignment="1"/>
    <xf numFmtId="44" fontId="6" fillId="31" borderId="7" xfId="6" applyNumberFormat="1" applyFont="1" applyFill="1" applyBorder="1" applyAlignment="1"/>
    <xf numFmtId="0" fontId="42" fillId="35" borderId="57" xfId="0" applyFont="1" applyFill="1" applyBorder="1" applyAlignment="1">
      <alignment horizontal="center"/>
    </xf>
    <xf numFmtId="0" fontId="1" fillId="3" borderId="57" xfId="0" applyFont="1" applyFill="1" applyBorder="1" applyAlignment="1">
      <alignment horizontal="left" vertical="top" wrapText="1"/>
    </xf>
    <xf numFmtId="49" fontId="1" fillId="0" borderId="16" xfId="0" applyNumberFormat="1" applyFont="1" applyFill="1" applyBorder="1" applyAlignment="1">
      <alignment horizontal="left" vertical="center" wrapText="1"/>
    </xf>
    <xf numFmtId="49" fontId="1" fillId="0" borderId="57" xfId="0" applyNumberFormat="1" applyFont="1" applyFill="1" applyBorder="1" applyAlignment="1">
      <alignment horizontal="left" vertical="top" wrapText="1"/>
    </xf>
    <xf numFmtId="0" fontId="1" fillId="0" borderId="16" xfId="0" applyFont="1" applyBorder="1" applyAlignment="1">
      <alignment wrapText="1"/>
    </xf>
    <xf numFmtId="0" fontId="33" fillId="0" borderId="16" xfId="0" applyFont="1" applyBorder="1" applyAlignment="1">
      <alignment wrapText="1"/>
    </xf>
    <xf numFmtId="0" fontId="1" fillId="0" borderId="57" xfId="0" applyFont="1" applyFill="1" applyBorder="1" applyAlignment="1">
      <alignment horizontal="left" wrapText="1"/>
    </xf>
    <xf numFmtId="0" fontId="43" fillId="0" borderId="17" xfId="0" applyFont="1" applyBorder="1" applyAlignment="1">
      <alignment horizontal="left" vertical="center" indent="1"/>
    </xf>
    <xf numFmtId="0" fontId="1" fillId="38" borderId="16" xfId="0" applyFont="1" applyFill="1" applyBorder="1" applyAlignment="1">
      <alignment vertical="top" wrapText="1"/>
    </xf>
    <xf numFmtId="0" fontId="1" fillId="4" borderId="44" xfId="0" applyFont="1" applyFill="1" applyBorder="1" applyAlignment="1"/>
    <xf numFmtId="164" fontId="1" fillId="4" borderId="27" xfId="0" applyNumberFormat="1" applyFont="1" applyFill="1" applyBorder="1" applyAlignment="1"/>
    <xf numFmtId="0" fontId="1" fillId="4" borderId="27" xfId="0" applyFont="1" applyFill="1" applyBorder="1" applyAlignment="1"/>
    <xf numFmtId="0" fontId="33" fillId="4" borderId="34" xfId="0" applyFont="1" applyFill="1" applyBorder="1" applyAlignment="1"/>
    <xf numFmtId="164" fontId="33" fillId="4" borderId="27" xfId="0" applyNumberFormat="1" applyFont="1" applyFill="1" applyBorder="1" applyAlignment="1"/>
    <xf numFmtId="0" fontId="33" fillId="4" borderId="27" xfId="0" applyFont="1" applyFill="1" applyBorder="1" applyAlignment="1"/>
    <xf numFmtId="0" fontId="3" fillId="4" borderId="27" xfId="0" applyFont="1" applyFill="1" applyBorder="1" applyAlignment="1"/>
    <xf numFmtId="0" fontId="1" fillId="0" borderId="17" xfId="0" applyFont="1" applyFill="1" applyBorder="1" applyAlignment="1">
      <alignment horizontal="left" vertical="top" wrapText="1"/>
    </xf>
    <xf numFmtId="0" fontId="33" fillId="33" borderId="57" xfId="0" quotePrefix="1" applyFont="1" applyFill="1" applyBorder="1" applyAlignment="1">
      <alignment horizontal="center" wrapText="1"/>
    </xf>
    <xf numFmtId="0" fontId="33" fillId="33" borderId="16" xfId="0" quotePrefix="1" applyFont="1" applyFill="1" applyBorder="1" applyAlignment="1">
      <alignment horizontal="center" wrapText="1"/>
    </xf>
    <xf numFmtId="0" fontId="34" fillId="30" borderId="44" xfId="0" applyFont="1" applyFill="1" applyBorder="1" applyAlignment="1"/>
    <xf numFmtId="0" fontId="35" fillId="30" borderId="29" xfId="0" applyFont="1" applyFill="1" applyBorder="1" applyAlignment="1">
      <alignment wrapText="1"/>
    </xf>
    <xf numFmtId="0" fontId="6" fillId="0" borderId="17" xfId="0" applyFont="1" applyBorder="1" applyAlignment="1"/>
    <xf numFmtId="0" fontId="6" fillId="0" borderId="17" xfId="0" applyFont="1" applyFill="1" applyBorder="1" applyAlignment="1"/>
    <xf numFmtId="0" fontId="34" fillId="30" borderId="17" xfId="0" applyFont="1" applyFill="1" applyBorder="1" applyAlignment="1"/>
    <xf numFmtId="0" fontId="3" fillId="0" borderId="1" xfId="0" applyFont="1" applyBorder="1" applyAlignment="1">
      <alignment wrapText="1"/>
    </xf>
    <xf numFmtId="0" fontId="1" fillId="3" borderId="17" xfId="0" applyNumberFormat="1" applyFont="1" applyFill="1" applyBorder="1" applyAlignment="1">
      <alignment vertical="top" wrapText="1"/>
    </xf>
    <xf numFmtId="0" fontId="1" fillId="3" borderId="57" xfId="0" applyFont="1" applyFill="1" applyBorder="1" applyAlignment="1">
      <alignment vertical="top" wrapText="1"/>
    </xf>
    <xf numFmtId="0" fontId="33" fillId="36" borderId="57" xfId="0" applyFont="1" applyFill="1" applyBorder="1" applyAlignment="1">
      <alignment horizontal="center" wrapText="1"/>
    </xf>
    <xf numFmtId="0" fontId="1" fillId="0" borderId="17" xfId="0" applyFont="1" applyFill="1" applyBorder="1" applyAlignment="1">
      <alignment horizontal="left" wrapText="1" indent="1"/>
    </xf>
    <xf numFmtId="0" fontId="33" fillId="34" borderId="16" xfId="0" applyFont="1" applyFill="1" applyBorder="1" applyAlignment="1">
      <alignment horizontal="center" wrapText="1"/>
    </xf>
    <xf numFmtId="0" fontId="33" fillId="34" borderId="57" xfId="0" applyFont="1" applyFill="1" applyBorder="1" applyAlignment="1">
      <alignment horizontal="center" wrapText="1"/>
    </xf>
    <xf numFmtId="0" fontId="1" fillId="0" borderId="17" xfId="0" applyFont="1" applyFill="1" applyBorder="1" applyAlignment="1">
      <alignment horizontal="left" wrapText="1"/>
    </xf>
    <xf numFmtId="0" fontId="35" fillId="30" borderId="57" xfId="0" applyFont="1" applyFill="1" applyBorder="1" applyAlignment="1">
      <alignment horizontal="center" wrapText="1"/>
    </xf>
    <xf numFmtId="0" fontId="1" fillId="0" borderId="16" xfId="0" applyFont="1" applyFill="1" applyBorder="1" applyAlignment="1">
      <alignment horizontal="left" wrapText="1" indent="1"/>
    </xf>
    <xf numFmtId="0" fontId="1" fillId="3" borderId="57" xfId="0" applyFont="1" applyFill="1" applyBorder="1" applyAlignment="1">
      <alignment wrapText="1"/>
    </xf>
    <xf numFmtId="0" fontId="3" fillId="0" borderId="18" xfId="0" applyFont="1" applyBorder="1" applyAlignment="1">
      <alignment wrapText="1"/>
    </xf>
    <xf numFmtId="0" fontId="3" fillId="0" borderId="57" xfId="0" applyFont="1" applyBorder="1" applyAlignment="1">
      <alignment wrapText="1"/>
    </xf>
    <xf numFmtId="0" fontId="1" fillId="3" borderId="57" xfId="0" applyNumberFormat="1" applyFont="1" applyFill="1" applyBorder="1" applyAlignment="1">
      <alignment vertical="top" wrapText="1"/>
    </xf>
    <xf numFmtId="0" fontId="1" fillId="0" borderId="57" xfId="0" applyFont="1" applyFill="1" applyBorder="1" applyAlignment="1">
      <alignment vertical="top" wrapText="1"/>
    </xf>
    <xf numFmtId="0" fontId="1" fillId="3" borderId="16" xfId="0" applyFont="1" applyFill="1" applyBorder="1" applyAlignment="1">
      <alignment horizontal="left" vertical="top" wrapText="1"/>
    </xf>
    <xf numFmtId="49" fontId="1" fillId="0" borderId="18" xfId="0" applyNumberFormat="1" applyFont="1" applyFill="1" applyBorder="1" applyAlignment="1">
      <alignment horizontal="left" vertical="top" wrapText="1"/>
    </xf>
    <xf numFmtId="49" fontId="1" fillId="0" borderId="17" xfId="0" applyNumberFormat="1" applyFont="1" applyFill="1" applyBorder="1" applyAlignment="1">
      <alignment horizontal="left" vertical="top" wrapText="1"/>
    </xf>
    <xf numFmtId="0" fontId="33" fillId="0" borderId="16" xfId="0" applyFont="1" applyBorder="1" applyAlignment="1">
      <alignment horizontal="left"/>
    </xf>
    <xf numFmtId="0" fontId="33" fillId="37" borderId="57" xfId="0" applyFont="1" applyFill="1" applyBorder="1" applyAlignment="1">
      <alignment horizontal="center" wrapText="1"/>
    </xf>
    <xf numFmtId="0" fontId="33" fillId="33" borderId="57" xfId="0" applyFont="1" applyFill="1" applyBorder="1" applyAlignment="1">
      <alignment horizontal="center" wrapText="1"/>
    </xf>
    <xf numFmtId="0" fontId="1" fillId="3" borderId="57" xfId="0" applyFont="1" applyFill="1" applyBorder="1" applyAlignment="1">
      <alignment horizontal="left" wrapText="1"/>
    </xf>
    <xf numFmtId="0" fontId="3" fillId="3" borderId="57" xfId="0" applyFont="1" applyFill="1" applyBorder="1" applyAlignment="1">
      <alignment wrapText="1"/>
    </xf>
    <xf numFmtId="0" fontId="36" fillId="0" borderId="27" xfId="0" applyFont="1" applyBorder="1" applyAlignment="1" applyProtection="1">
      <protection locked="0"/>
    </xf>
    <xf numFmtId="0" fontId="3" fillId="0" borderId="0" xfId="0" applyFont="1"/>
    <xf numFmtId="0" fontId="3" fillId="0" borderId="0" xfId="0" applyFont="1" applyAlignment="1"/>
    <xf numFmtId="0" fontId="3" fillId="0" borderId="10" xfId="0" applyFont="1" applyBorder="1" applyAlignment="1"/>
    <xf numFmtId="0" fontId="3" fillId="0" borderId="10" xfId="0" applyFont="1" applyBorder="1" applyAlignment="1">
      <alignment horizontal="center" vertical="center" wrapText="1"/>
    </xf>
    <xf numFmtId="0" fontId="6" fillId="0" borderId="0" xfId="0" applyFont="1"/>
    <xf numFmtId="0" fontId="44" fillId="4" borderId="27" xfId="0" applyFont="1" applyFill="1" applyBorder="1" applyAlignment="1" applyProtection="1">
      <alignment horizontal="left"/>
      <protection locked="0"/>
    </xf>
    <xf numFmtId="0" fontId="3" fillId="0" borderId="0" xfId="0" applyFont="1" applyProtection="1">
      <protection locked="0"/>
    </xf>
    <xf numFmtId="164" fontId="3" fillId="0" borderId="0" xfId="0" applyNumberFormat="1" applyFont="1" applyAlignment="1"/>
    <xf numFmtId="164" fontId="3" fillId="0" borderId="1" xfId="0" applyNumberFormat="1" applyFont="1" applyBorder="1" applyAlignment="1"/>
    <xf numFmtId="0" fontId="3" fillId="0" borderId="1" xfId="0" applyFont="1" applyBorder="1" applyAlignment="1"/>
    <xf numFmtId="0" fontId="3" fillId="0" borderId="1" xfId="0" applyFont="1" applyBorder="1" applyAlignment="1">
      <alignment horizontal="left" vertical="center" wrapText="1"/>
    </xf>
    <xf numFmtId="0" fontId="3" fillId="0" borderId="0" xfId="0" applyFont="1" applyAlignment="1">
      <alignment horizontal="left"/>
    </xf>
    <xf numFmtId="0" fontId="3" fillId="0" borderId="1" xfId="0" applyFont="1" applyFill="1" applyBorder="1" applyAlignment="1"/>
    <xf numFmtId="0" fontId="3" fillId="0" borderId="1" xfId="0" applyFont="1" applyBorder="1"/>
    <xf numFmtId="0" fontId="3" fillId="0" borderId="16" xfId="0" applyFont="1" applyBorder="1" applyAlignment="1"/>
    <xf numFmtId="43" fontId="3" fillId="0" borderId="1" xfId="5" applyFont="1" applyFill="1" applyBorder="1" applyAlignment="1">
      <alignment wrapText="1"/>
    </xf>
    <xf numFmtId="0" fontId="3" fillId="0" borderId="17" xfId="0" applyFont="1" applyBorder="1" applyAlignment="1"/>
    <xf numFmtId="0" fontId="3" fillId="0" borderId="59" xfId="0" applyFont="1" applyBorder="1" applyAlignment="1"/>
    <xf numFmtId="0" fontId="3" fillId="0" borderId="9" xfId="0" applyFont="1" applyBorder="1" applyAlignment="1">
      <alignment horizontal="center" wrapText="1"/>
    </xf>
    <xf numFmtId="0" fontId="3" fillId="0" borderId="1" xfId="0" applyFont="1" applyBorder="1" applyAlignment="1">
      <alignment horizontal="center" wrapText="1"/>
    </xf>
    <xf numFmtId="0" fontId="3" fillId="0" borderId="6" xfId="0" applyFont="1" applyBorder="1" applyAlignment="1">
      <alignment horizontal="center" wrapText="1"/>
    </xf>
    <xf numFmtId="0" fontId="3" fillId="0" borderId="2" xfId="0" applyFont="1" applyBorder="1" applyAlignment="1">
      <alignment horizontal="center" wrapText="1"/>
    </xf>
    <xf numFmtId="0" fontId="3" fillId="30" borderId="17" xfId="0" applyFont="1" applyFill="1" applyBorder="1" applyAlignment="1"/>
    <xf numFmtId="0" fontId="3" fillId="30" borderId="1" xfId="0" applyFont="1" applyFill="1" applyBorder="1" applyAlignment="1"/>
    <xf numFmtId="0" fontId="3" fillId="30" borderId="9" xfId="0" applyFont="1" applyFill="1" applyBorder="1" applyAlignment="1"/>
    <xf numFmtId="0" fontId="3" fillId="30" borderId="8" xfId="0" applyFont="1" applyFill="1" applyBorder="1" applyAlignment="1"/>
    <xf numFmtId="0" fontId="3" fillId="3" borderId="16" xfId="0" applyFont="1" applyFill="1" applyBorder="1" applyAlignment="1"/>
    <xf numFmtId="164" fontId="3" fillId="4" borderId="8" xfId="0" applyNumberFormat="1" applyFont="1" applyFill="1" applyBorder="1" applyAlignment="1"/>
    <xf numFmtId="0" fontId="3" fillId="3" borderId="0" xfId="0" applyFont="1" applyFill="1" applyAlignment="1"/>
    <xf numFmtId="0" fontId="3" fillId="4" borderId="49" xfId="0" applyFont="1" applyFill="1" applyBorder="1" applyAlignment="1"/>
    <xf numFmtId="164" fontId="3" fillId="4" borderId="12" xfId="0" applyNumberFormat="1" applyFont="1" applyFill="1" applyBorder="1" applyAlignment="1"/>
    <xf numFmtId="0" fontId="3" fillId="4" borderId="12" xfId="0" applyFont="1" applyFill="1" applyBorder="1" applyAlignment="1"/>
    <xf numFmtId="164" fontId="3" fillId="4" borderId="13" xfId="0" applyNumberFormat="1" applyFont="1" applyFill="1" applyBorder="1" applyAlignment="1"/>
    <xf numFmtId="164" fontId="3" fillId="4" borderId="51" xfId="0" applyNumberFormat="1" applyFont="1" applyFill="1" applyBorder="1" applyAlignment="1"/>
    <xf numFmtId="0" fontId="3" fillId="4" borderId="51" xfId="0" applyFont="1" applyFill="1" applyBorder="1" applyAlignment="1"/>
    <xf numFmtId="164" fontId="3" fillId="4" borderId="52" xfId="0" applyNumberFormat="1" applyFont="1" applyFill="1" applyBorder="1" applyAlignment="1"/>
    <xf numFmtId="0" fontId="3" fillId="4" borderId="1" xfId="0" applyFont="1" applyFill="1" applyBorder="1" applyAlignment="1">
      <alignment wrapText="1"/>
    </xf>
    <xf numFmtId="0" fontId="1" fillId="0" borderId="1" xfId="0" applyFont="1" applyFill="1" applyBorder="1" applyAlignment="1">
      <alignment horizontal="left"/>
    </xf>
    <xf numFmtId="43" fontId="3" fillId="0" borderId="1" xfId="5" applyFont="1" applyBorder="1" applyAlignment="1">
      <alignment wrapText="1"/>
    </xf>
    <xf numFmtId="0" fontId="3" fillId="0" borderId="0" xfId="0" applyFont="1" applyAlignment="1">
      <alignment wrapText="1"/>
    </xf>
    <xf numFmtId="43" fontId="3" fillId="0" borderId="0" xfId="5" applyFont="1" applyAlignment="1">
      <alignment wrapText="1"/>
    </xf>
    <xf numFmtId="0" fontId="6" fillId="4" borderId="0" xfId="0" applyFont="1" applyFill="1"/>
    <xf numFmtId="0" fontId="3" fillId="31" borderId="14" xfId="0" applyFont="1" applyFill="1" applyBorder="1" applyAlignment="1"/>
    <xf numFmtId="0" fontId="3" fillId="31" borderId="10" xfId="0" applyFont="1" applyFill="1" applyBorder="1" applyAlignment="1"/>
    <xf numFmtId="0" fontId="3" fillId="31" borderId="15" xfId="0" applyFont="1" applyFill="1" applyBorder="1" applyAlignment="1"/>
    <xf numFmtId="0" fontId="3" fillId="31" borderId="1" xfId="0" applyFont="1" applyFill="1" applyBorder="1" applyAlignment="1"/>
    <xf numFmtId="0" fontId="3" fillId="31" borderId="8" xfId="0" applyFont="1" applyFill="1" applyBorder="1" applyAlignment="1"/>
    <xf numFmtId="0" fontId="3" fillId="0" borderId="8" xfId="0" applyFont="1" applyBorder="1" applyAlignment="1"/>
    <xf numFmtId="44" fontId="3" fillId="31" borderId="1" xfId="6" applyNumberFormat="1" applyFont="1" applyFill="1" applyBorder="1" applyAlignment="1"/>
    <xf numFmtId="44" fontId="3" fillId="31" borderId="8" xfId="6" applyNumberFormat="1" applyFont="1" applyFill="1" applyBorder="1" applyAlignment="1"/>
    <xf numFmtId="0" fontId="3" fillId="31" borderId="15" xfId="0" applyFont="1" applyFill="1" applyBorder="1" applyAlignment="1">
      <alignment horizontal="center"/>
    </xf>
    <xf numFmtId="0" fontId="3" fillId="0" borderId="57" xfId="0" applyFont="1" applyBorder="1"/>
    <xf numFmtId="0" fontId="3" fillId="0" borderId="0" xfId="0" applyFont="1" applyFill="1"/>
    <xf numFmtId="0" fontId="3" fillId="3" borderId="0" xfId="0" applyFont="1" applyFill="1"/>
    <xf numFmtId="0" fontId="3" fillId="0" borderId="17" xfId="0" applyFont="1" applyBorder="1"/>
    <xf numFmtId="9" fontId="6" fillId="29" borderId="10" xfId="0" applyNumberFormat="1" applyFont="1" applyFill="1" applyBorder="1" applyAlignment="1">
      <alignment horizontal="center" vertical="center" wrapText="1"/>
    </xf>
    <xf numFmtId="9" fontId="6" fillId="27" borderId="15" xfId="0" applyNumberFormat="1"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 fillId="0" borderId="10" xfId="0" applyFont="1" applyBorder="1"/>
    <xf numFmtId="0" fontId="6" fillId="31" borderId="1" xfId="0" applyFont="1" applyFill="1" applyBorder="1" applyProtection="1">
      <protection locked="0"/>
    </xf>
    <xf numFmtId="0" fontId="6" fillId="31" borderId="8" xfId="0" applyFont="1" applyFill="1" applyBorder="1" applyProtection="1">
      <protection locked="0"/>
    </xf>
    <xf numFmtId="7" fontId="3" fillId="31" borderId="1" xfId="0" applyNumberFormat="1" applyFont="1" applyFill="1" applyBorder="1" applyAlignment="1"/>
    <xf numFmtId="7" fontId="3" fillId="31" borderId="60" xfId="0" applyNumberFormat="1" applyFont="1" applyFill="1" applyBorder="1" applyAlignment="1"/>
    <xf numFmtId="0" fontId="3" fillId="0" borderId="0" xfId="0" applyFont="1" applyAlignment="1" applyProtection="1">
      <protection locked="0"/>
    </xf>
    <xf numFmtId="0" fontId="3" fillId="0" borderId="35" xfId="0" applyFont="1" applyFill="1" applyBorder="1" applyAlignment="1" applyProtection="1">
      <alignment horizontal="left"/>
      <protection locked="0"/>
    </xf>
    <xf numFmtId="0" fontId="3" fillId="0" borderId="35" xfId="0" applyFont="1" applyBorder="1" applyAlignment="1" applyProtection="1">
      <alignment horizontal="left"/>
      <protection locked="0"/>
    </xf>
    <xf numFmtId="0" fontId="44" fillId="31" borderId="57" xfId="0" applyFont="1" applyFill="1" applyBorder="1" applyAlignment="1">
      <alignment horizontal="center" vertical="center"/>
    </xf>
    <xf numFmtId="0" fontId="3" fillId="0" borderId="1" xfId="0" applyFont="1" applyFill="1" applyBorder="1"/>
    <xf numFmtId="0" fontId="1" fillId="0" borderId="57" xfId="0" applyFont="1" applyFill="1" applyBorder="1" applyAlignment="1">
      <alignment horizontal="left" vertical="top" wrapText="1"/>
    </xf>
    <xf numFmtId="0" fontId="1" fillId="0" borderId="57" xfId="0" quotePrefix="1" applyNumberFormat="1" applyFont="1" applyFill="1" applyBorder="1" applyAlignment="1">
      <alignment horizontal="left" vertical="top" wrapText="1"/>
    </xf>
    <xf numFmtId="0" fontId="1" fillId="0" borderId="18" xfId="0" applyFont="1" applyFill="1" applyBorder="1"/>
    <xf numFmtId="0" fontId="6" fillId="31" borderId="62" xfId="0" applyFont="1" applyFill="1" applyBorder="1" applyProtection="1">
      <protection locked="0"/>
    </xf>
    <xf numFmtId="0" fontId="3" fillId="4" borderId="35" xfId="0" applyFont="1" applyFill="1" applyBorder="1" applyAlignment="1" applyProtection="1">
      <alignment horizontal="left"/>
      <protection locked="0"/>
    </xf>
    <xf numFmtId="0" fontId="3" fillId="0" borderId="35" xfId="0" applyFont="1" applyBorder="1" applyAlignment="1" applyProtection="1">
      <protection locked="0"/>
    </xf>
    <xf numFmtId="0" fontId="6" fillId="31" borderId="35" xfId="0" applyFont="1" applyFill="1" applyBorder="1" applyProtection="1">
      <protection locked="0"/>
    </xf>
    <xf numFmtId="0" fontId="6" fillId="31" borderId="35" xfId="0" applyFont="1" applyFill="1" applyBorder="1" applyAlignment="1" applyProtection="1">
      <alignment horizontal="left"/>
      <protection locked="0"/>
    </xf>
    <xf numFmtId="0" fontId="1" fillId="4" borderId="35" xfId="0" applyFont="1" applyFill="1" applyBorder="1" applyAlignment="1" applyProtection="1">
      <alignment horizontal="left"/>
      <protection locked="0"/>
    </xf>
    <xf numFmtId="0" fontId="3" fillId="4" borderId="35" xfId="0" applyFont="1" applyFill="1" applyBorder="1" applyAlignment="1" applyProtection="1">
      <protection locked="0"/>
    </xf>
    <xf numFmtId="0" fontId="3" fillId="4" borderId="35" xfId="0" applyFont="1" applyFill="1" applyBorder="1" applyProtection="1">
      <protection locked="0"/>
    </xf>
    <xf numFmtId="0" fontId="6" fillId="31" borderId="35" xfId="0" applyFont="1" applyFill="1" applyBorder="1" applyAlignment="1" applyProtection="1">
      <protection locked="0"/>
    </xf>
    <xf numFmtId="0" fontId="6" fillId="5" borderId="8" xfId="0" applyFont="1" applyFill="1" applyBorder="1" applyAlignment="1" applyProtection="1">
      <protection locked="0"/>
    </xf>
    <xf numFmtId="0" fontId="1" fillId="0" borderId="18" xfId="0" quotePrefix="1" applyNumberFormat="1" applyFont="1" applyFill="1" applyBorder="1" applyAlignment="1">
      <alignment horizontal="left" vertical="top" wrapText="1"/>
    </xf>
    <xf numFmtId="0" fontId="3" fillId="0" borderId="57" xfId="0" applyFont="1" applyFill="1" applyBorder="1" applyAlignment="1">
      <alignment wrapText="1"/>
    </xf>
    <xf numFmtId="0" fontId="3" fillId="30" borderId="17" xfId="0" applyFont="1" applyFill="1" applyBorder="1"/>
    <xf numFmtId="0" fontId="33" fillId="3" borderId="57" xfId="0" applyFont="1" applyFill="1" applyBorder="1" applyAlignment="1">
      <alignment horizontal="center"/>
    </xf>
    <xf numFmtId="0" fontId="3" fillId="31" borderId="27" xfId="0" applyFont="1" applyFill="1" applyBorder="1" applyAlignment="1"/>
    <xf numFmtId="0" fontId="36" fillId="31" borderId="27" xfId="0" applyFont="1" applyFill="1" applyBorder="1" applyAlignment="1"/>
    <xf numFmtId="0" fontId="1" fillId="0" borderId="27" xfId="0" applyFont="1" applyBorder="1" applyAlignment="1" applyProtection="1">
      <protection locked="0"/>
    </xf>
    <xf numFmtId="0" fontId="1" fillId="0" borderId="27" xfId="0" applyFont="1" applyBorder="1" applyProtection="1">
      <protection locked="0"/>
    </xf>
    <xf numFmtId="0" fontId="1" fillId="0" borderId="27" xfId="0" applyFont="1" applyFill="1" applyBorder="1" applyAlignment="1" applyProtection="1">
      <protection locked="0"/>
    </xf>
    <xf numFmtId="164" fontId="1" fillId="4" borderId="27" xfId="0" applyNumberFormat="1" applyFont="1" applyFill="1" applyBorder="1"/>
    <xf numFmtId="164" fontId="1" fillId="4" borderId="27" xfId="0" applyNumberFormat="1" applyFont="1" applyFill="1" applyBorder="1" applyAlignment="1" applyProtection="1">
      <protection locked="0"/>
    </xf>
    <xf numFmtId="164" fontId="1" fillId="0" borderId="27" xfId="0" applyNumberFormat="1" applyFont="1" applyBorder="1" applyAlignment="1" applyProtection="1">
      <protection locked="0"/>
    </xf>
    <xf numFmtId="164" fontId="1" fillId="0" borderId="27" xfId="0" applyNumberFormat="1" applyFont="1" applyBorder="1" applyProtection="1">
      <protection locked="0"/>
    </xf>
    <xf numFmtId="0" fontId="1" fillId="0" borderId="0" xfId="0" applyFont="1" applyAlignment="1"/>
    <xf numFmtId="164" fontId="1" fillId="0" borderId="27" xfId="0" applyNumberFormat="1" applyFont="1" applyFill="1" applyBorder="1" applyProtection="1">
      <protection locked="0"/>
    </xf>
    <xf numFmtId="0" fontId="1" fillId="0" borderId="0" xfId="0" applyFont="1" applyFill="1" applyAlignment="1"/>
    <xf numFmtId="164" fontId="1" fillId="0" borderId="27" xfId="0" applyNumberFormat="1" applyFont="1" applyFill="1" applyBorder="1" applyAlignment="1" applyProtection="1">
      <protection locked="0"/>
    </xf>
    <xf numFmtId="164" fontId="1" fillId="4" borderId="27" xfId="0" applyNumberFormat="1" applyFont="1" applyFill="1" applyBorder="1" applyProtection="1">
      <protection locked="0"/>
    </xf>
    <xf numFmtId="0" fontId="1" fillId="0" borderId="27" xfId="0" applyFont="1" applyFill="1" applyBorder="1" applyProtection="1">
      <protection locked="0"/>
    </xf>
    <xf numFmtId="0" fontId="1" fillId="0" borderId="0" xfId="0" applyFont="1"/>
    <xf numFmtId="7" fontId="3" fillId="0" borderId="44" xfId="0" applyNumberFormat="1" applyFont="1" applyFill="1" applyBorder="1" applyAlignment="1" applyProtection="1">
      <alignment horizontal="right"/>
      <protection locked="0"/>
    </xf>
    <xf numFmtId="0" fontId="3" fillId="0" borderId="44" xfId="0" applyFont="1" applyFill="1" applyBorder="1" applyAlignment="1" applyProtection="1">
      <alignment horizontal="right"/>
      <protection locked="0"/>
    </xf>
    <xf numFmtId="0" fontId="3" fillId="0" borderId="35" xfId="0" applyFont="1" applyFill="1" applyBorder="1" applyAlignment="1" applyProtection="1">
      <alignment horizontal="right"/>
      <protection locked="0"/>
    </xf>
    <xf numFmtId="7" fontId="3" fillId="31" borderId="1" xfId="0" applyNumberFormat="1" applyFont="1" applyFill="1" applyBorder="1" applyAlignment="1">
      <alignment horizontal="right"/>
    </xf>
    <xf numFmtId="7" fontId="3" fillId="31" borderId="8" xfId="0" applyNumberFormat="1" applyFont="1" applyFill="1" applyBorder="1" applyAlignment="1">
      <alignment horizontal="right"/>
    </xf>
    <xf numFmtId="164" fontId="3" fillId="4" borderId="12" xfId="0" applyNumberFormat="1" applyFont="1" applyFill="1" applyBorder="1" applyAlignment="1" applyProtection="1">
      <alignment horizontal="right"/>
      <protection locked="0"/>
    </xf>
    <xf numFmtId="164" fontId="3" fillId="4" borderId="13" xfId="0" applyNumberFormat="1" applyFont="1" applyFill="1" applyBorder="1" applyAlignment="1" applyProtection="1">
      <alignment horizontal="right"/>
      <protection locked="0"/>
    </xf>
    <xf numFmtId="7" fontId="3" fillId="4" borderId="12" xfId="0" applyNumberFormat="1" applyFont="1" applyFill="1" applyBorder="1" applyAlignment="1">
      <alignment horizontal="right"/>
    </xf>
    <xf numFmtId="7" fontId="3" fillId="4" borderId="13" xfId="0" applyNumberFormat="1" applyFont="1" applyFill="1" applyBorder="1" applyAlignment="1">
      <alignment horizontal="right"/>
    </xf>
    <xf numFmtId="164" fontId="3" fillId="4" borderId="1" xfId="0" applyNumberFormat="1" applyFont="1" applyFill="1" applyBorder="1" applyAlignment="1">
      <alignment horizontal="right" wrapText="1"/>
    </xf>
    <xf numFmtId="164" fontId="3" fillId="4" borderId="8" xfId="0" applyNumberFormat="1" applyFont="1" applyFill="1" applyBorder="1" applyAlignment="1">
      <alignment horizontal="right" wrapText="1"/>
    </xf>
    <xf numFmtId="7" fontId="3" fillId="4" borderId="1" xfId="0" applyNumberFormat="1" applyFont="1" applyFill="1" applyBorder="1" applyAlignment="1">
      <alignment horizontal="right"/>
    </xf>
    <xf numFmtId="7" fontId="3" fillId="4" borderId="8" xfId="0" applyNumberFormat="1" applyFont="1" applyFill="1" applyBorder="1" applyAlignment="1">
      <alignment horizontal="right"/>
    </xf>
    <xf numFmtId="164" fontId="3" fillId="4" borderId="1" xfId="0" applyNumberFormat="1" applyFont="1" applyFill="1" applyBorder="1" applyAlignment="1" applyProtection="1">
      <alignment horizontal="right"/>
      <protection locked="0"/>
    </xf>
    <xf numFmtId="164" fontId="3" fillId="4" borderId="8" xfId="0" applyNumberFormat="1" applyFont="1" applyFill="1" applyBorder="1" applyAlignment="1" applyProtection="1">
      <alignment horizontal="right"/>
      <protection locked="0"/>
    </xf>
    <xf numFmtId="164" fontId="3" fillId="4" borderId="30" xfId="0" applyNumberFormat="1" applyFont="1" applyFill="1" applyBorder="1" applyAlignment="1" applyProtection="1">
      <alignment horizontal="right"/>
      <protection locked="0"/>
    </xf>
    <xf numFmtId="164" fontId="3" fillId="4" borderId="31" xfId="0" applyNumberFormat="1" applyFont="1" applyFill="1" applyBorder="1" applyAlignment="1" applyProtection="1">
      <alignment horizontal="right"/>
      <protection locked="0"/>
    </xf>
    <xf numFmtId="7" fontId="3" fillId="4" borderId="30" xfId="0" applyNumberFormat="1" applyFont="1" applyFill="1" applyBorder="1" applyAlignment="1">
      <alignment horizontal="right"/>
    </xf>
    <xf numFmtId="7" fontId="3" fillId="4" borderId="31" xfId="0" applyNumberFormat="1" applyFont="1" applyFill="1" applyBorder="1" applyAlignment="1">
      <alignment horizontal="right"/>
    </xf>
    <xf numFmtId="0" fontId="3" fillId="0" borderId="61" xfId="0" applyFont="1" applyFill="1" applyBorder="1" applyAlignment="1" applyProtection="1">
      <alignment horizontal="right"/>
      <protection locked="0"/>
    </xf>
    <xf numFmtId="0" fontId="3" fillId="0" borderId="62" xfId="0" applyFont="1" applyFill="1" applyBorder="1" applyAlignment="1" applyProtection="1">
      <alignment horizontal="right"/>
      <protection locked="0"/>
    </xf>
    <xf numFmtId="164" fontId="1" fillId="4" borderId="12" xfId="0" applyNumberFormat="1" applyFont="1" applyFill="1" applyBorder="1" applyAlignment="1" applyProtection="1">
      <alignment horizontal="right"/>
      <protection locked="0"/>
    </xf>
    <xf numFmtId="164" fontId="1" fillId="4" borderId="13" xfId="0" applyNumberFormat="1" applyFont="1" applyFill="1" applyBorder="1" applyAlignment="1" applyProtection="1">
      <alignment horizontal="right"/>
      <protection locked="0"/>
    </xf>
    <xf numFmtId="7" fontId="1" fillId="4" borderId="12" xfId="0" applyNumberFormat="1" applyFont="1" applyFill="1" applyBorder="1" applyAlignment="1">
      <alignment horizontal="right"/>
    </xf>
    <xf numFmtId="7" fontId="1" fillId="4" borderId="13" xfId="0" applyNumberFormat="1" applyFont="1" applyFill="1" applyBorder="1" applyAlignment="1">
      <alignment horizontal="right"/>
    </xf>
    <xf numFmtId="164" fontId="1" fillId="4" borderId="1" xfId="0" applyNumberFormat="1" applyFont="1" applyFill="1" applyBorder="1" applyAlignment="1">
      <alignment horizontal="right" wrapText="1"/>
    </xf>
    <xf numFmtId="164" fontId="1" fillId="4" borderId="8" xfId="0" applyNumberFormat="1" applyFont="1" applyFill="1" applyBorder="1" applyAlignment="1">
      <alignment horizontal="right" wrapText="1"/>
    </xf>
    <xf numFmtId="7" fontId="1" fillId="4" borderId="1" xfId="0" applyNumberFormat="1" applyFont="1" applyFill="1" applyBorder="1" applyAlignment="1">
      <alignment horizontal="right"/>
    </xf>
    <xf numFmtId="7" fontId="1" fillId="4" borderId="8" xfId="0" applyNumberFormat="1" applyFont="1" applyFill="1" applyBorder="1" applyAlignment="1">
      <alignment horizontal="right"/>
    </xf>
    <xf numFmtId="164" fontId="1" fillId="4" borderId="1" xfId="0" applyNumberFormat="1" applyFont="1" applyFill="1" applyBorder="1" applyAlignment="1" applyProtection="1">
      <alignment horizontal="right"/>
      <protection locked="0"/>
    </xf>
    <xf numFmtId="164" fontId="1" fillId="4" borderId="8" xfId="0" applyNumberFormat="1" applyFont="1" applyFill="1" applyBorder="1" applyAlignment="1" applyProtection="1">
      <alignment horizontal="right"/>
      <protection locked="0"/>
    </xf>
    <xf numFmtId="164" fontId="1" fillId="4" borderId="30" xfId="0" applyNumberFormat="1" applyFont="1" applyFill="1" applyBorder="1" applyAlignment="1" applyProtection="1">
      <alignment horizontal="right"/>
      <protection locked="0"/>
    </xf>
    <xf numFmtId="164" fontId="1" fillId="4" borderId="31" xfId="0" applyNumberFormat="1" applyFont="1" applyFill="1" applyBorder="1" applyAlignment="1" applyProtection="1">
      <alignment horizontal="right"/>
      <protection locked="0"/>
    </xf>
    <xf numFmtId="7" fontId="1" fillId="4" borderId="30" xfId="0" applyNumberFormat="1" applyFont="1" applyFill="1" applyBorder="1" applyAlignment="1">
      <alignment horizontal="right"/>
    </xf>
    <xf numFmtId="7" fontId="1" fillId="4" borderId="31" xfId="0" applyNumberFormat="1" applyFont="1" applyFill="1" applyBorder="1" applyAlignment="1">
      <alignment horizontal="right"/>
    </xf>
    <xf numFmtId="0" fontId="1" fillId="0" borderId="61" xfId="0" applyFont="1" applyFill="1" applyBorder="1" applyAlignment="1" applyProtection="1">
      <alignment horizontal="right"/>
      <protection locked="0"/>
    </xf>
    <xf numFmtId="0" fontId="1" fillId="0" borderId="62" xfId="0" applyFont="1" applyFill="1" applyBorder="1" applyAlignment="1" applyProtection="1">
      <alignment horizontal="right"/>
      <protection locked="0"/>
    </xf>
    <xf numFmtId="0" fontId="1" fillId="0" borderId="44" xfId="0" applyFont="1" applyFill="1" applyBorder="1" applyAlignment="1" applyProtection="1">
      <alignment horizontal="right"/>
      <protection locked="0"/>
    </xf>
    <xf numFmtId="0" fontId="1" fillId="0" borderId="35" xfId="0" applyFont="1" applyFill="1" applyBorder="1" applyAlignment="1" applyProtection="1">
      <alignment horizontal="right"/>
      <protection locked="0"/>
    </xf>
    <xf numFmtId="0" fontId="3" fillId="0" borderId="44" xfId="0" applyFont="1" applyBorder="1" applyAlignment="1" applyProtection="1">
      <alignment horizontal="right"/>
      <protection locked="0"/>
    </xf>
    <xf numFmtId="0" fontId="3" fillId="0" borderId="35" xfId="0" applyFont="1" applyBorder="1" applyAlignment="1" applyProtection="1">
      <alignment horizontal="right"/>
      <protection locked="0"/>
    </xf>
    <xf numFmtId="7" fontId="6" fillId="5" borderId="1" xfId="0" applyNumberFormat="1" applyFont="1" applyFill="1" applyBorder="1" applyAlignment="1">
      <alignment horizontal="right"/>
    </xf>
    <xf numFmtId="7" fontId="6" fillId="5" borderId="8" xfId="0" applyNumberFormat="1" applyFont="1" applyFill="1" applyBorder="1" applyAlignment="1">
      <alignment horizontal="right"/>
    </xf>
    <xf numFmtId="7" fontId="33" fillId="5" borderId="1" xfId="0" applyNumberFormat="1" applyFont="1" applyFill="1" applyBorder="1" applyAlignment="1">
      <alignment horizontal="right"/>
    </xf>
    <xf numFmtId="7" fontId="33" fillId="5" borderId="8" xfId="0" applyNumberFormat="1" applyFont="1" applyFill="1" applyBorder="1" applyAlignment="1">
      <alignment horizontal="right"/>
    </xf>
    <xf numFmtId="0" fontId="3" fillId="31" borderId="1" xfId="0" applyFont="1" applyFill="1" applyBorder="1" applyAlignment="1" applyProtection="1">
      <alignment horizontal="right"/>
      <protection locked="0"/>
    </xf>
    <xf numFmtId="0" fontId="3" fillId="31" borderId="8" xfId="0" applyFont="1" applyFill="1" applyBorder="1" applyAlignment="1" applyProtection="1">
      <alignment horizontal="right"/>
      <protection locked="0"/>
    </xf>
    <xf numFmtId="0" fontId="33" fillId="5" borderId="0" xfId="0" applyFont="1" applyFill="1" applyAlignment="1"/>
    <xf numFmtId="0" fontId="6" fillId="5" borderId="0" xfId="0" applyFont="1" applyFill="1" applyAlignment="1"/>
    <xf numFmtId="0" fontId="3" fillId="0" borderId="1" xfId="0" applyFont="1" applyBorder="1" applyAlignment="1" applyProtection="1">
      <protection locked="0"/>
    </xf>
    <xf numFmtId="0" fontId="3" fillId="0" borderId="8" xfId="0" applyFont="1" applyBorder="1" applyAlignment="1" applyProtection="1">
      <protection locked="0"/>
    </xf>
    <xf numFmtId="0" fontId="3" fillId="0" borderId="34" xfId="0" applyFont="1" applyBorder="1" applyAlignment="1" applyProtection="1">
      <protection locked="0"/>
    </xf>
    <xf numFmtId="0" fontId="3" fillId="0" borderId="27" xfId="0" applyFont="1" applyBorder="1" applyAlignment="1" applyProtection="1">
      <protection locked="0"/>
    </xf>
    <xf numFmtId="164" fontId="3" fillId="0" borderId="51" xfId="0" applyNumberFormat="1" applyFont="1" applyBorder="1" applyAlignment="1" applyProtection="1">
      <protection locked="0"/>
    </xf>
    <xf numFmtId="164" fontId="3" fillId="0" borderId="27" xfId="0" applyNumberFormat="1" applyFont="1" applyBorder="1" applyAlignment="1" applyProtection="1">
      <protection locked="0"/>
    </xf>
    <xf numFmtId="43" fontId="3" fillId="3" borderId="27" xfId="5" applyFont="1" applyFill="1" applyBorder="1" applyAlignment="1" applyProtection="1">
      <alignment wrapText="1"/>
      <protection locked="0"/>
    </xf>
    <xf numFmtId="0" fontId="1" fillId="3" borderId="27" xfId="0" applyFont="1" applyFill="1" applyBorder="1" applyAlignment="1" applyProtection="1">
      <alignment horizontal="left"/>
      <protection locked="0"/>
    </xf>
    <xf numFmtId="164" fontId="3" fillId="0" borderId="52" xfId="0" applyNumberFormat="1" applyFont="1" applyBorder="1" applyAlignment="1" applyProtection="1">
      <protection locked="0"/>
    </xf>
    <xf numFmtId="164" fontId="3" fillId="0" borderId="35" xfId="0" applyNumberFormat="1" applyFont="1" applyBorder="1" applyAlignment="1" applyProtection="1">
      <protection locked="0"/>
    </xf>
    <xf numFmtId="0" fontId="3" fillId="0" borderId="0" xfId="0" applyFont="1" applyAlignment="1" applyProtection="1">
      <alignment wrapText="1"/>
      <protection locked="0"/>
    </xf>
    <xf numFmtId="43" fontId="3" fillId="0" borderId="0" xfId="5" applyFont="1" applyAlignment="1" applyProtection="1">
      <alignment wrapText="1"/>
      <protection locked="0"/>
    </xf>
    <xf numFmtId="164" fontId="3" fillId="0" borderId="0" xfId="0" applyNumberFormat="1" applyFont="1" applyAlignment="1" applyProtection="1">
      <protection locked="0"/>
    </xf>
    <xf numFmtId="0" fontId="1" fillId="0" borderId="44" xfId="0" applyFont="1" applyFill="1" applyBorder="1" applyAlignment="1" applyProtection="1">
      <protection locked="0"/>
    </xf>
    <xf numFmtId="0" fontId="3" fillId="3" borderId="27" xfId="0" applyFont="1" applyFill="1" applyBorder="1" applyAlignment="1" applyProtection="1">
      <protection locked="0"/>
    </xf>
    <xf numFmtId="0" fontId="1" fillId="3" borderId="44" xfId="0" applyFont="1" applyFill="1" applyBorder="1" applyAlignment="1" applyProtection="1">
      <protection locked="0"/>
    </xf>
    <xf numFmtId="0" fontId="3" fillId="0" borderId="32" xfId="0" applyFont="1" applyBorder="1" applyAlignment="1" applyProtection="1">
      <protection locked="0"/>
    </xf>
    <xf numFmtId="0" fontId="3" fillId="0" borderId="32" xfId="0" applyFont="1" applyBorder="1" applyAlignment="1" applyProtection="1">
      <alignment wrapText="1"/>
      <protection locked="0"/>
    </xf>
    <xf numFmtId="0" fontId="1" fillId="0" borderId="27" xfId="0" applyFont="1" applyBorder="1" applyAlignment="1" applyProtection="1">
      <alignment horizontal="left" wrapText="1"/>
      <protection locked="0"/>
    </xf>
    <xf numFmtId="0" fontId="3" fillId="3" borderId="27" xfId="0" applyFont="1" applyFill="1" applyBorder="1" applyProtection="1"/>
    <xf numFmtId="0" fontId="3" fillId="0" borderId="27" xfId="0" applyFont="1" applyBorder="1" applyProtection="1"/>
    <xf numFmtId="0" fontId="3" fillId="0" borderId="0" xfId="0" applyFont="1" applyProtection="1"/>
    <xf numFmtId="0" fontId="36" fillId="3" borderId="49" xfId="0" applyFont="1" applyFill="1" applyBorder="1" applyAlignment="1" applyProtection="1">
      <alignment horizontal="left"/>
    </xf>
    <xf numFmtId="10" fontId="36" fillId="3" borderId="51" xfId="0" applyNumberFormat="1" applyFont="1" applyFill="1" applyBorder="1" applyAlignment="1" applyProtection="1">
      <alignment horizontal="center"/>
    </xf>
    <xf numFmtId="164" fontId="36" fillId="3" borderId="51" xfId="0" applyNumberFormat="1" applyFont="1" applyFill="1" applyBorder="1" applyAlignment="1" applyProtection="1">
      <alignment horizontal="right"/>
    </xf>
    <xf numFmtId="164" fontId="36" fillId="3" borderId="51" xfId="0" applyNumberFormat="1" applyFont="1" applyFill="1" applyBorder="1" applyAlignment="1" applyProtection="1">
      <alignment horizontal="right" vertical="center"/>
    </xf>
    <xf numFmtId="164" fontId="41" fillId="3" borderId="51" xfId="0" applyNumberFormat="1" applyFont="1" applyFill="1" applyBorder="1" applyAlignment="1" applyProtection="1">
      <alignment horizontal="right" vertical="center"/>
    </xf>
    <xf numFmtId="164" fontId="38" fillId="3" borderId="51" xfId="0" applyNumberFormat="1" applyFont="1" applyFill="1" applyBorder="1" applyAlignment="1" applyProtection="1">
      <alignment horizontal="right" vertical="center"/>
    </xf>
    <xf numFmtId="164" fontId="36" fillId="3" borderId="29" xfId="0" applyNumberFormat="1" applyFont="1" applyFill="1" applyBorder="1" applyAlignment="1" applyProtection="1">
      <alignment horizontal="right" vertical="center"/>
    </xf>
    <xf numFmtId="164" fontId="36" fillId="3" borderId="63" xfId="0" applyNumberFormat="1" applyFont="1" applyFill="1" applyBorder="1" applyAlignment="1" applyProtection="1">
      <alignment horizontal="right" vertical="center"/>
    </xf>
    <xf numFmtId="0" fontId="36" fillId="3" borderId="0" xfId="0" applyFont="1" applyFill="1" applyProtection="1"/>
    <xf numFmtId="0" fontId="36" fillId="3" borderId="34" xfId="0" applyFont="1" applyFill="1" applyBorder="1" applyAlignment="1" applyProtection="1">
      <alignment horizontal="left"/>
    </xf>
    <xf numFmtId="10" fontId="36" fillId="3" borderId="27" xfId="0" applyNumberFormat="1" applyFont="1" applyFill="1" applyBorder="1" applyAlignment="1" applyProtection="1">
      <alignment horizontal="center" vertical="center" wrapText="1"/>
    </xf>
    <xf numFmtId="164" fontId="36" fillId="3" borderId="27" xfId="0" applyNumberFormat="1" applyFont="1" applyFill="1" applyBorder="1" applyAlignment="1" applyProtection="1">
      <alignment horizontal="right"/>
    </xf>
    <xf numFmtId="164" fontId="38" fillId="3" borderId="27" xfId="0" applyNumberFormat="1" applyFont="1" applyFill="1" applyBorder="1" applyAlignment="1" applyProtection="1">
      <alignment horizontal="right"/>
    </xf>
    <xf numFmtId="164" fontId="36" fillId="3" borderId="27" xfId="0" applyNumberFormat="1" applyFont="1" applyFill="1" applyBorder="1" applyAlignment="1" applyProtection="1">
      <alignment horizontal="right" vertical="center"/>
    </xf>
    <xf numFmtId="164" fontId="36" fillId="3" borderId="32" xfId="0" applyNumberFormat="1" applyFont="1" applyFill="1" applyBorder="1" applyAlignment="1" applyProtection="1">
      <alignment horizontal="right"/>
    </xf>
    <xf numFmtId="10" fontId="36" fillId="3" borderId="27" xfId="0" applyNumberFormat="1" applyFont="1" applyFill="1" applyBorder="1" applyAlignment="1" applyProtection="1">
      <alignment horizontal="center"/>
    </xf>
    <xf numFmtId="0" fontId="36" fillId="3" borderId="50" xfId="0" applyFont="1" applyFill="1" applyBorder="1" applyAlignment="1" applyProtection="1">
      <alignment horizontal="left"/>
    </xf>
    <xf numFmtId="10" fontId="36" fillId="3" borderId="36" xfId="0" applyNumberFormat="1" applyFont="1" applyFill="1" applyBorder="1" applyAlignment="1" applyProtection="1">
      <alignment horizontal="center"/>
    </xf>
    <xf numFmtId="164" fontId="36" fillId="3" borderId="36" xfId="0" applyNumberFormat="1" applyFont="1" applyFill="1" applyBorder="1" applyAlignment="1" applyProtection="1">
      <alignment horizontal="right"/>
    </xf>
    <xf numFmtId="164" fontId="38" fillId="3" borderId="36" xfId="0" applyNumberFormat="1" applyFont="1" applyFill="1" applyBorder="1" applyAlignment="1" applyProtection="1">
      <alignment horizontal="right"/>
    </xf>
    <xf numFmtId="164" fontId="36" fillId="3" borderId="36" xfId="0" applyNumberFormat="1" applyFont="1" applyFill="1" applyBorder="1" applyAlignment="1" applyProtection="1">
      <alignment horizontal="right" vertical="center"/>
    </xf>
    <xf numFmtId="164" fontId="36" fillId="3" borderId="64" xfId="0" applyNumberFormat="1" applyFont="1" applyFill="1" applyBorder="1" applyAlignment="1" applyProtection="1">
      <alignment horizontal="right"/>
    </xf>
    <xf numFmtId="0" fontId="3" fillId="0" borderId="1" xfId="0" applyFont="1" applyBorder="1" applyProtection="1"/>
    <xf numFmtId="0" fontId="36" fillId="0" borderId="1" xfId="0" applyFont="1" applyFill="1" applyBorder="1" applyAlignment="1" applyProtection="1">
      <alignment horizontal="left"/>
    </xf>
    <xf numFmtId="0" fontId="1" fillId="0" borderId="44" xfId="44" applyFont="1" applyFill="1" applyBorder="1" applyAlignment="1" applyProtection="1">
      <alignment horizontal="right" vertical="top"/>
      <protection locked="0"/>
    </xf>
    <xf numFmtId="0" fontId="1" fillId="0" borderId="35" xfId="44" applyFont="1" applyFill="1" applyBorder="1" applyAlignment="1" applyProtection="1">
      <alignment horizontal="right" vertical="top"/>
      <protection locked="0"/>
    </xf>
    <xf numFmtId="7" fontId="3" fillId="0" borderId="35" xfId="0" applyNumberFormat="1" applyFont="1" applyFill="1" applyBorder="1" applyAlignment="1" applyProtection="1">
      <alignment horizontal="right"/>
      <protection locked="0"/>
    </xf>
    <xf numFmtId="7" fontId="3" fillId="0" borderId="44" xfId="0" applyNumberFormat="1" applyFont="1" applyBorder="1" applyAlignment="1" applyProtection="1">
      <alignment horizontal="right"/>
      <protection locked="0"/>
    </xf>
    <xf numFmtId="7" fontId="3" fillId="0" borderId="35" xfId="0" applyNumberFormat="1" applyFont="1" applyBorder="1" applyAlignment="1" applyProtection="1">
      <alignment horizontal="right"/>
      <protection locked="0"/>
    </xf>
    <xf numFmtId="7" fontId="3" fillId="0" borderId="32" xfId="0" applyNumberFormat="1" applyFont="1" applyBorder="1" applyAlignment="1" applyProtection="1">
      <alignment horizontal="right"/>
      <protection locked="0"/>
    </xf>
    <xf numFmtId="7" fontId="3" fillId="0" borderId="61" xfId="0" applyNumberFormat="1" applyFont="1" applyBorder="1" applyAlignment="1" applyProtection="1">
      <alignment horizontal="right"/>
      <protection locked="0"/>
    </xf>
    <xf numFmtId="7" fontId="3" fillId="0" borderId="62" xfId="0" applyNumberFormat="1" applyFont="1" applyBorder="1" applyAlignment="1" applyProtection="1">
      <alignment horizontal="right"/>
      <protection locked="0"/>
    </xf>
    <xf numFmtId="7" fontId="3" fillId="0" borderId="47" xfId="0" applyNumberFormat="1" applyFont="1" applyBorder="1" applyAlignment="1" applyProtection="1">
      <alignment horizontal="right"/>
      <protection locked="0"/>
    </xf>
    <xf numFmtId="7" fontId="3" fillId="0" borderId="61" xfId="0" applyNumberFormat="1" applyFont="1" applyFill="1" applyBorder="1" applyAlignment="1" applyProtection="1">
      <alignment horizontal="right"/>
      <protection locked="0"/>
    </xf>
    <xf numFmtId="7" fontId="3" fillId="0" borderId="62" xfId="0" applyNumberFormat="1" applyFont="1" applyFill="1" applyBorder="1" applyAlignment="1" applyProtection="1">
      <alignment horizontal="right"/>
      <protection locked="0"/>
    </xf>
    <xf numFmtId="7" fontId="3" fillId="0" borderId="47" xfId="0" applyNumberFormat="1" applyFont="1" applyFill="1" applyBorder="1" applyAlignment="1" applyProtection="1">
      <alignment horizontal="right"/>
      <protection locked="0"/>
    </xf>
    <xf numFmtId="0" fontId="6" fillId="0" borderId="27" xfId="0" applyFont="1" applyFill="1" applyBorder="1" applyAlignment="1" applyProtection="1">
      <protection locked="0"/>
    </xf>
    <xf numFmtId="7" fontId="3" fillId="0" borderId="44" xfId="0" applyNumberFormat="1" applyFont="1" applyBorder="1" applyAlignment="1" applyProtection="1">
      <alignment horizontal="right" wrapText="1"/>
      <protection locked="0"/>
    </xf>
    <xf numFmtId="7" fontId="3" fillId="0" borderId="35" xfId="0" applyNumberFormat="1" applyFont="1" applyBorder="1" applyAlignment="1" applyProtection="1">
      <alignment horizontal="right" wrapText="1"/>
      <protection locked="0"/>
    </xf>
    <xf numFmtId="7" fontId="1" fillId="0" borderId="44" xfId="0" applyNumberFormat="1" applyFont="1" applyBorder="1" applyAlignment="1" applyProtection="1">
      <alignment horizontal="right"/>
      <protection locked="0"/>
    </xf>
    <xf numFmtId="7" fontId="1" fillId="0" borderId="35" xfId="0" applyNumberFormat="1" applyFont="1" applyBorder="1" applyAlignment="1" applyProtection="1">
      <alignment horizontal="right"/>
      <protection locked="0"/>
    </xf>
    <xf numFmtId="0" fontId="38" fillId="28" borderId="3" xfId="0" applyFont="1" applyFill="1" applyBorder="1" applyAlignment="1" applyProtection="1">
      <alignment wrapText="1"/>
      <protection locked="0"/>
    </xf>
    <xf numFmtId="0" fontId="38" fillId="28" borderId="4" xfId="0" applyFont="1" applyFill="1" applyBorder="1" applyAlignment="1" applyProtection="1">
      <alignment wrapText="1"/>
      <protection locked="0"/>
    </xf>
    <xf numFmtId="0" fontId="6" fillId="28" borderId="1" xfId="0" applyFont="1" applyFill="1" applyBorder="1" applyAlignment="1" applyProtection="1">
      <protection locked="0"/>
    </xf>
    <xf numFmtId="0" fontId="3" fillId="4" borderId="27" xfId="0" applyFont="1" applyFill="1" applyBorder="1" applyAlignment="1" applyProtection="1">
      <alignment wrapText="1"/>
      <protection locked="0"/>
    </xf>
    <xf numFmtId="0" fontId="31" fillId="28" borderId="1" xfId="0" applyFont="1" applyFill="1" applyBorder="1" applyAlignment="1" applyProtection="1">
      <protection locked="0"/>
    </xf>
    <xf numFmtId="0" fontId="38" fillId="28" borderId="30" xfId="0" applyFont="1" applyFill="1" applyBorder="1" applyAlignment="1" applyProtection="1">
      <alignment wrapText="1"/>
      <protection locked="0"/>
    </xf>
    <xf numFmtId="164" fontId="38" fillId="28" borderId="31" xfId="5" applyNumberFormat="1" applyFont="1" applyFill="1" applyBorder="1" applyAlignment="1" applyProtection="1">
      <alignment wrapText="1"/>
      <protection locked="0"/>
    </xf>
    <xf numFmtId="0" fontId="3" fillId="4" borderId="53" xfId="0" applyFont="1" applyFill="1" applyBorder="1" applyAlignment="1" applyProtection="1">
      <alignment vertical="center" wrapText="1"/>
      <protection locked="0"/>
    </xf>
    <xf numFmtId="0" fontId="3" fillId="4" borderId="27" xfId="0" applyFont="1" applyFill="1" applyBorder="1" applyAlignment="1" applyProtection="1">
      <alignment horizontal="left"/>
      <protection locked="0"/>
    </xf>
    <xf numFmtId="43" fontId="3" fillId="28" borderId="27" xfId="5" applyFont="1" applyFill="1" applyBorder="1" applyAlignment="1" applyProtection="1">
      <alignment wrapText="1"/>
      <protection locked="0"/>
    </xf>
    <xf numFmtId="0" fontId="3" fillId="4" borderId="38" xfId="0" applyFont="1" applyFill="1" applyBorder="1" applyAlignment="1" applyProtection="1">
      <alignment vertical="center" wrapText="1"/>
      <protection locked="0"/>
    </xf>
    <xf numFmtId="0" fontId="1" fillId="4" borderId="27" xfId="0" applyFont="1" applyFill="1" applyBorder="1" applyAlignment="1" applyProtection="1">
      <alignment horizontal="left"/>
      <protection locked="0"/>
    </xf>
    <xf numFmtId="43" fontId="3" fillId="4" borderId="27" xfId="5" applyFont="1" applyFill="1" applyBorder="1" applyAlignment="1" applyProtection="1">
      <alignment wrapText="1"/>
      <protection locked="0"/>
    </xf>
    <xf numFmtId="0" fontId="1" fillId="4" borderId="35" xfId="44" applyFont="1" applyFill="1" applyBorder="1" applyAlignment="1" applyProtection="1">
      <alignment horizontal="left" vertical="top"/>
      <protection locked="0"/>
    </xf>
    <xf numFmtId="0" fontId="3" fillId="4" borderId="35"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protection locked="0"/>
    </xf>
    <xf numFmtId="0" fontId="3" fillId="4" borderId="44" xfId="0" applyFont="1" applyFill="1" applyBorder="1" applyAlignment="1" applyProtection="1">
      <alignment horizontal="right"/>
      <protection locked="0"/>
    </xf>
    <xf numFmtId="0" fontId="3" fillId="4" borderId="35" xfId="0" applyFont="1" applyFill="1" applyBorder="1" applyAlignment="1" applyProtection="1">
      <alignment horizontal="right"/>
      <protection locked="0"/>
    </xf>
    <xf numFmtId="7" fontId="3" fillId="4" borderId="44" xfId="0" applyNumberFormat="1" applyFont="1" applyFill="1" applyBorder="1" applyAlignment="1" applyProtection="1">
      <alignment horizontal="right"/>
      <protection locked="0"/>
    </xf>
    <xf numFmtId="7" fontId="3" fillId="4" borderId="35" xfId="0" applyNumberFormat="1" applyFont="1" applyFill="1" applyBorder="1" applyAlignment="1" applyProtection="1">
      <alignment horizontal="right"/>
      <protection locked="0"/>
    </xf>
    <xf numFmtId="7" fontId="3" fillId="4" borderId="32" xfId="0" applyNumberFormat="1" applyFont="1" applyFill="1" applyBorder="1" applyAlignment="1" applyProtection="1">
      <alignment horizontal="right"/>
      <protection locked="0"/>
    </xf>
    <xf numFmtId="0" fontId="3" fillId="4" borderId="27" xfId="0" applyFont="1" applyFill="1" applyBorder="1" applyAlignment="1" applyProtection="1">
      <protection locked="0"/>
    </xf>
    <xf numFmtId="0" fontId="3" fillId="4" borderId="0" xfId="0" applyFont="1" applyFill="1" applyAlignment="1"/>
    <xf numFmtId="0" fontId="3" fillId="28" borderId="29" xfId="0" applyFont="1" applyFill="1" applyBorder="1" applyAlignment="1" applyProtection="1">
      <alignment wrapText="1"/>
    </xf>
    <xf numFmtId="164" fontId="3" fillId="28" borderId="29" xfId="5" applyNumberFormat="1" applyFont="1" applyFill="1" applyBorder="1" applyAlignment="1" applyProtection="1">
      <alignment wrapText="1"/>
    </xf>
    <xf numFmtId="0" fontId="3" fillId="28" borderId="27" xfId="0" applyFont="1" applyFill="1" applyBorder="1" applyAlignment="1" applyProtection="1">
      <alignment wrapText="1"/>
    </xf>
    <xf numFmtId="164" fontId="3" fillId="28" borderId="27" xfId="5" applyNumberFormat="1" applyFont="1" applyFill="1" applyBorder="1" applyAlignment="1" applyProtection="1">
      <alignment wrapText="1"/>
    </xf>
    <xf numFmtId="0" fontId="38" fillId="28" borderId="3" xfId="0" applyFont="1" applyFill="1" applyBorder="1" applyAlignment="1" applyProtection="1">
      <alignment wrapText="1"/>
    </xf>
    <xf numFmtId="0" fontId="38" fillId="28" borderId="4" xfId="0" applyFont="1" applyFill="1" applyBorder="1" applyAlignment="1" applyProtection="1">
      <alignment wrapText="1"/>
    </xf>
    <xf numFmtId="0" fontId="37" fillId="28" borderId="30" xfId="0" applyFont="1" applyFill="1" applyBorder="1" applyAlignment="1" applyProtection="1">
      <alignment wrapText="1"/>
    </xf>
    <xf numFmtId="164" fontId="39" fillId="28" borderId="31" xfId="5" applyNumberFormat="1" applyFont="1" applyFill="1" applyBorder="1" applyAlignment="1" applyProtection="1">
      <alignment wrapText="1"/>
    </xf>
    <xf numFmtId="16" fontId="3" fillId="4" borderId="27" xfId="0" quotePrefix="1" applyNumberFormat="1" applyFont="1" applyFill="1" applyBorder="1" applyAlignment="1" applyProtection="1">
      <alignment wrapText="1"/>
    </xf>
    <xf numFmtId="164" fontId="3" fillId="4" borderId="27" xfId="5" applyNumberFormat="1" applyFont="1" applyFill="1" applyBorder="1" applyAlignment="1" applyProtection="1">
      <alignment wrapText="1"/>
    </xf>
    <xf numFmtId="0" fontId="3" fillId="4" borderId="27" xfId="0" applyFont="1" applyFill="1" applyBorder="1" applyAlignment="1" applyProtection="1">
      <alignment wrapText="1"/>
    </xf>
    <xf numFmtId="0" fontId="6" fillId="28" borderId="3" xfId="0" applyFont="1" applyFill="1" applyBorder="1" applyAlignment="1" applyProtection="1">
      <alignment wrapText="1"/>
    </xf>
    <xf numFmtId="0" fontId="6" fillId="28" borderId="4" xfId="0" applyFont="1" applyFill="1" applyBorder="1" applyAlignment="1" applyProtection="1">
      <alignment wrapText="1"/>
    </xf>
    <xf numFmtId="164" fontId="31" fillId="28" borderId="31" xfId="5" applyNumberFormat="1" applyFont="1" applyFill="1" applyBorder="1" applyAlignment="1" applyProtection="1">
      <alignment wrapText="1"/>
    </xf>
    <xf numFmtId="0" fontId="6" fillId="4" borderId="3" xfId="0" applyFont="1" applyFill="1" applyBorder="1" applyAlignment="1" applyProtection="1">
      <alignment horizontal="center" wrapText="1"/>
    </xf>
    <xf numFmtId="0" fontId="6" fillId="4" borderId="3" xfId="0" applyFont="1" applyFill="1" applyBorder="1" applyAlignment="1" applyProtection="1">
      <alignment horizontal="center" vertical="center" wrapText="1"/>
    </xf>
    <xf numFmtId="0" fontId="3" fillId="4" borderId="33" xfId="0" applyFont="1" applyFill="1" applyBorder="1" applyAlignment="1" applyProtection="1">
      <alignment wrapText="1"/>
    </xf>
    <xf numFmtId="164" fontId="3" fillId="4" borderId="45" xfId="5" applyNumberFormat="1" applyFont="1" applyFill="1" applyBorder="1" applyAlignment="1" applyProtection="1">
      <alignment wrapText="1"/>
    </xf>
    <xf numFmtId="0" fontId="6" fillId="4" borderId="28" xfId="0" applyFont="1" applyFill="1" applyBorder="1" applyAlignment="1" applyProtection="1">
      <alignment horizontal="center" vertical="center" wrapText="1"/>
    </xf>
    <xf numFmtId="0" fontId="3" fillId="4" borderId="40" xfId="0" applyFont="1" applyFill="1" applyBorder="1" applyAlignment="1" applyProtection="1">
      <alignment wrapText="1"/>
    </xf>
    <xf numFmtId="164" fontId="3" fillId="4" borderId="46" xfId="5" applyNumberFormat="1" applyFont="1" applyFill="1" applyBorder="1" applyAlignment="1" applyProtection="1">
      <alignment wrapText="1"/>
    </xf>
    <xf numFmtId="0" fontId="3" fillId="4" borderId="29" xfId="0" applyFont="1" applyFill="1" applyBorder="1" applyAlignment="1" applyProtection="1">
      <alignment wrapText="1"/>
    </xf>
    <xf numFmtId="164" fontId="3" fillId="4" borderId="47" xfId="5" applyNumberFormat="1" applyFont="1" applyFill="1" applyBorder="1" applyAlignment="1" applyProtection="1">
      <alignment wrapText="1"/>
    </xf>
    <xf numFmtId="164" fontId="3" fillId="4" borderId="32" xfId="5" applyNumberFormat="1" applyFont="1" applyFill="1" applyBorder="1" applyAlignment="1" applyProtection="1">
      <alignment wrapText="1"/>
    </xf>
    <xf numFmtId="164" fontId="1" fillId="28" borderId="27" xfId="0" applyNumberFormat="1" applyFont="1" applyFill="1" applyBorder="1" applyAlignment="1" applyProtection="1">
      <protection locked="0"/>
    </xf>
    <xf numFmtId="164" fontId="1" fillId="28" borderId="35" xfId="0" applyNumberFormat="1" applyFont="1" applyFill="1" applyBorder="1" applyAlignment="1" applyProtection="1">
      <protection locked="0"/>
    </xf>
    <xf numFmtId="164" fontId="3" fillId="4" borderId="44" xfId="0" applyNumberFormat="1" applyFont="1" applyFill="1" applyBorder="1" applyAlignment="1" applyProtection="1">
      <protection locked="0"/>
    </xf>
    <xf numFmtId="164" fontId="3" fillId="4" borderId="35" xfId="0" applyNumberFormat="1" applyFont="1" applyFill="1" applyBorder="1" applyAlignment="1" applyProtection="1">
      <protection locked="0"/>
    </xf>
    <xf numFmtId="164" fontId="3" fillId="4" borderId="27" xfId="0" applyNumberFormat="1" applyFont="1" applyFill="1" applyBorder="1" applyAlignment="1" applyProtection="1">
      <protection locked="0"/>
    </xf>
    <xf numFmtId="0" fontId="33" fillId="28" borderId="44" xfId="0" applyFont="1" applyFill="1" applyBorder="1" applyAlignment="1" applyProtection="1">
      <protection locked="0"/>
    </xf>
    <xf numFmtId="164" fontId="33" fillId="28" borderId="27" xfId="0" applyNumberFormat="1" applyFont="1" applyFill="1" applyBorder="1" applyAlignment="1" applyProtection="1">
      <protection locked="0"/>
    </xf>
    <xf numFmtId="0" fontId="33" fillId="28" borderId="27" xfId="0" applyFont="1" applyFill="1" applyBorder="1" applyAlignment="1" applyProtection="1">
      <protection locked="0"/>
    </xf>
    <xf numFmtId="164" fontId="33" fillId="28" borderId="35" xfId="0" applyNumberFormat="1" applyFont="1" applyFill="1" applyBorder="1" applyAlignment="1" applyProtection="1">
      <protection locked="0"/>
    </xf>
    <xf numFmtId="0" fontId="6" fillId="0" borderId="0" xfId="0" applyFont="1" applyAlignment="1" applyProtection="1">
      <protection locked="0"/>
    </xf>
    <xf numFmtId="0" fontId="6" fillId="4" borderId="34" xfId="0" applyFont="1" applyFill="1" applyBorder="1" applyAlignment="1" applyProtection="1">
      <protection locked="0"/>
    </xf>
    <xf numFmtId="164" fontId="6" fillId="4" borderId="44" xfId="0" applyNumberFormat="1" applyFont="1" applyFill="1" applyBorder="1" applyAlignment="1" applyProtection="1">
      <protection locked="0"/>
    </xf>
    <xf numFmtId="0" fontId="6" fillId="4" borderId="27" xfId="0" applyFont="1" applyFill="1" applyBorder="1" applyAlignment="1" applyProtection="1">
      <protection locked="0"/>
    </xf>
    <xf numFmtId="164" fontId="6" fillId="4" borderId="35" xfId="0" applyNumberFormat="1" applyFont="1" applyFill="1" applyBorder="1" applyAlignment="1" applyProtection="1">
      <protection locked="0"/>
    </xf>
    <xf numFmtId="164" fontId="6" fillId="4" borderId="27" xfId="0" applyNumberFormat="1" applyFont="1" applyFill="1" applyBorder="1" applyAlignment="1" applyProtection="1">
      <protection locked="0"/>
    </xf>
    <xf numFmtId="164" fontId="3" fillId="28" borderId="35" xfId="0" applyNumberFormat="1" applyFont="1" applyFill="1" applyBorder="1" applyAlignment="1" applyProtection="1">
      <protection locked="0"/>
    </xf>
    <xf numFmtId="0" fontId="6" fillId="0" borderId="0" xfId="0" applyFont="1" applyFill="1" applyAlignment="1" applyProtection="1">
      <protection locked="0"/>
    </xf>
    <xf numFmtId="0" fontId="1" fillId="4" borderId="44" xfId="0" applyFont="1" applyFill="1" applyBorder="1" applyAlignment="1" applyProtection="1">
      <protection locked="0"/>
    </xf>
    <xf numFmtId="0" fontId="3" fillId="4" borderId="44" xfId="0" applyFont="1" applyFill="1" applyBorder="1" applyAlignment="1" applyProtection="1">
      <protection locked="0"/>
    </xf>
    <xf numFmtId="0" fontId="3" fillId="0" borderId="17" xfId="0" applyFont="1" applyBorder="1" applyAlignment="1" applyProtection="1">
      <protection locked="0"/>
    </xf>
    <xf numFmtId="0" fontId="3" fillId="4" borderId="49" xfId="0" applyFont="1" applyFill="1" applyBorder="1" applyAlignment="1" applyProtection="1">
      <protection locked="0"/>
    </xf>
    <xf numFmtId="0" fontId="3" fillId="4" borderId="51" xfId="0" applyFont="1" applyFill="1" applyBorder="1" applyAlignment="1" applyProtection="1">
      <protection locked="0"/>
    </xf>
    <xf numFmtId="0" fontId="3" fillId="4" borderId="34" xfId="0" applyFont="1" applyFill="1" applyBorder="1" applyAlignment="1" applyProtection="1">
      <protection locked="0"/>
    </xf>
    <xf numFmtId="0" fontId="33" fillId="33" borderId="18" xfId="0" applyNumberFormat="1" applyFont="1" applyFill="1" applyBorder="1" applyAlignment="1">
      <alignment horizontal="center" vertical="top" wrapText="1"/>
    </xf>
    <xf numFmtId="0" fontId="1" fillId="3" borderId="16" xfId="0" applyNumberFormat="1" applyFont="1" applyFill="1" applyBorder="1" applyAlignment="1">
      <alignment vertical="top" wrapText="1"/>
    </xf>
    <xf numFmtId="0" fontId="33" fillId="39" borderId="16" xfId="0" applyFont="1" applyFill="1" applyBorder="1" applyAlignment="1">
      <alignment horizontal="center" wrapText="1"/>
    </xf>
    <xf numFmtId="164" fontId="44" fillId="4" borderId="27" xfId="0" applyNumberFormat="1" applyFont="1" applyFill="1" applyBorder="1" applyAlignment="1" applyProtection="1">
      <alignment horizontal="left"/>
      <protection locked="0"/>
    </xf>
    <xf numFmtId="2" fontId="1" fillId="0" borderId="27" xfId="0" applyNumberFormat="1" applyFont="1" applyFill="1" applyBorder="1" applyAlignment="1" applyProtection="1">
      <protection locked="0"/>
    </xf>
    <xf numFmtId="0" fontId="33" fillId="31" borderId="27" xfId="0" applyFont="1" applyFill="1" applyBorder="1" applyAlignment="1" applyProtection="1">
      <alignment horizontal="center" vertical="center" wrapText="1"/>
      <protection locked="0"/>
    </xf>
    <xf numFmtId="164" fontId="40" fillId="40" borderId="66" xfId="0" applyNumberFormat="1" applyFont="1" applyFill="1" applyBorder="1" applyAlignment="1" applyProtection="1">
      <alignment horizontal="center" vertical="center" wrapText="1"/>
      <protection locked="0"/>
    </xf>
    <xf numFmtId="0" fontId="6" fillId="31" borderId="54" xfId="0" applyFont="1" applyFill="1" applyBorder="1" applyAlignment="1">
      <alignment horizontal="center" vertical="center" wrapText="1"/>
    </xf>
    <xf numFmtId="0" fontId="6" fillId="31" borderId="54" xfId="0" applyFont="1" applyFill="1" applyBorder="1" applyAlignment="1" applyProtection="1">
      <alignment horizontal="center" vertical="center" wrapText="1"/>
      <protection locked="0"/>
    </xf>
    <xf numFmtId="0" fontId="6" fillId="0" borderId="16" xfId="0" applyFont="1" applyBorder="1" applyAlignment="1">
      <alignment vertical="center" wrapText="1"/>
    </xf>
    <xf numFmtId="0" fontId="3" fillId="0" borderId="17" xfId="0" applyFont="1" applyBorder="1" applyAlignment="1">
      <alignment vertical="center" wrapText="1"/>
    </xf>
    <xf numFmtId="0" fontId="6" fillId="0" borderId="17" xfId="0" applyFont="1" applyBorder="1" applyAlignment="1">
      <alignment wrapText="1"/>
    </xf>
    <xf numFmtId="0" fontId="3" fillId="0" borderId="17" xfId="0" applyFont="1" applyBorder="1" applyAlignment="1">
      <alignment horizontal="left" vertical="center" wrapText="1" indent="1"/>
    </xf>
    <xf numFmtId="0" fontId="6" fillId="0" borderId="57" xfId="0" applyFont="1" applyBorder="1" applyAlignment="1">
      <alignment wrapText="1"/>
    </xf>
    <xf numFmtId="0" fontId="3" fillId="31" borderId="29" xfId="0" applyFont="1" applyFill="1" applyBorder="1" applyAlignment="1"/>
    <xf numFmtId="0" fontId="33" fillId="31" borderId="14" xfId="0" applyFont="1" applyFill="1" applyBorder="1" applyAlignment="1">
      <alignment horizontal="center" vertical="center" wrapText="1"/>
    </xf>
    <xf numFmtId="0" fontId="1" fillId="3" borderId="18" xfId="0" applyFont="1" applyFill="1" applyBorder="1" applyAlignment="1">
      <alignment horizontal="left" wrapText="1"/>
    </xf>
    <xf numFmtId="0" fontId="35" fillId="41" borderId="56" xfId="0" applyFont="1" applyFill="1" applyBorder="1" applyAlignment="1" applyProtection="1">
      <alignment horizontal="center" wrapText="1"/>
    </xf>
    <xf numFmtId="0" fontId="35" fillId="41" borderId="56" xfId="0" applyFont="1" applyFill="1" applyBorder="1" applyAlignment="1" applyProtection="1">
      <alignment horizontal="center"/>
    </xf>
    <xf numFmtId="0" fontId="35" fillId="41" borderId="40" xfId="0" applyFont="1" applyFill="1" applyBorder="1" applyAlignment="1" applyProtection="1">
      <alignment horizontal="center" vertical="center" wrapText="1"/>
    </xf>
    <xf numFmtId="0" fontId="35" fillId="41" borderId="56" xfId="0" applyFont="1" applyFill="1" applyBorder="1" applyAlignment="1" applyProtection="1">
      <alignment horizontal="center" vertical="center" wrapText="1"/>
    </xf>
    <xf numFmtId="0" fontId="35" fillId="41" borderId="46" xfId="0" applyFont="1" applyFill="1" applyBorder="1" applyAlignment="1" applyProtection="1">
      <alignment horizontal="center" vertical="center" wrapText="1"/>
    </xf>
    <xf numFmtId="9" fontId="3" fillId="0" borderId="49" xfId="0" applyNumberFormat="1" applyFont="1" applyFill="1" applyBorder="1" applyAlignment="1" applyProtection="1">
      <alignment wrapText="1"/>
    </xf>
    <xf numFmtId="0" fontId="3" fillId="0" borderId="51" xfId="0" applyFont="1" applyFill="1" applyBorder="1" applyAlignment="1" applyProtection="1">
      <alignment horizontal="center"/>
    </xf>
    <xf numFmtId="164" fontId="3" fillId="0" borderId="56" xfId="0" applyNumberFormat="1" applyFont="1" applyFill="1" applyBorder="1" applyAlignment="1" applyProtection="1">
      <alignment horizontal="right" vertical="center"/>
    </xf>
    <xf numFmtId="164" fontId="3" fillId="0" borderId="29" xfId="0" applyNumberFormat="1" applyFont="1" applyFill="1" applyBorder="1" applyAlignment="1" applyProtection="1">
      <alignment horizontal="right" vertical="center"/>
    </xf>
    <xf numFmtId="164" fontId="3" fillId="0" borderId="51" xfId="0" applyNumberFormat="1" applyFont="1" applyFill="1" applyBorder="1" applyAlignment="1" applyProtection="1">
      <alignment horizontal="right" vertical="center"/>
    </xf>
    <xf numFmtId="164" fontId="3" fillId="0" borderId="42" xfId="0" applyNumberFormat="1" applyFont="1" applyFill="1" applyBorder="1" applyAlignment="1" applyProtection="1">
      <alignment horizontal="right" vertical="center"/>
    </xf>
    <xf numFmtId="164" fontId="6" fillId="0" borderId="42" xfId="0" applyNumberFormat="1" applyFont="1" applyFill="1" applyBorder="1" applyAlignment="1" applyProtection="1">
      <alignment horizontal="right" vertical="center"/>
    </xf>
    <xf numFmtId="164" fontId="3" fillId="0" borderId="47" xfId="0" applyNumberFormat="1" applyFont="1" applyFill="1" applyBorder="1" applyAlignment="1" applyProtection="1">
      <alignment horizontal="right" vertical="center"/>
    </xf>
    <xf numFmtId="164" fontId="3" fillId="0" borderId="48" xfId="0" applyNumberFormat="1" applyFont="1" applyFill="1" applyBorder="1" applyAlignment="1" applyProtection="1">
      <alignment horizontal="right" vertical="center"/>
    </xf>
    <xf numFmtId="9" fontId="3" fillId="0" borderId="34" xfId="0" applyNumberFormat="1" applyFont="1" applyFill="1" applyBorder="1" applyAlignment="1" applyProtection="1">
      <alignment wrapText="1"/>
    </xf>
    <xf numFmtId="10" fontId="3" fillId="0" borderId="27" xfId="0" applyNumberFormat="1" applyFont="1" applyFill="1" applyBorder="1" applyAlignment="1" applyProtection="1">
      <alignment horizontal="center" vertical="center" wrapText="1"/>
    </xf>
    <xf numFmtId="164" fontId="3" fillId="0" borderId="27" xfId="0" applyNumberFormat="1" applyFont="1" applyFill="1" applyBorder="1" applyAlignment="1" applyProtection="1">
      <alignment horizontal="right" vertical="center"/>
    </xf>
    <xf numFmtId="164" fontId="3" fillId="0" borderId="27" xfId="0" applyNumberFormat="1" applyFont="1" applyFill="1" applyBorder="1" applyAlignment="1" applyProtection="1">
      <alignment horizontal="right"/>
    </xf>
    <xf numFmtId="164" fontId="6" fillId="0" borderId="27" xfId="0" applyNumberFormat="1" applyFont="1" applyFill="1" applyBorder="1" applyAlignment="1" applyProtection="1">
      <alignment horizontal="right" vertical="center"/>
    </xf>
    <xf numFmtId="164" fontId="3" fillId="0" borderId="32" xfId="0" applyNumberFormat="1" applyFont="1" applyFill="1" applyBorder="1" applyAlignment="1" applyProtection="1">
      <alignment horizontal="right"/>
    </xf>
    <xf numFmtId="164" fontId="3" fillId="0" borderId="32" xfId="0" applyNumberFormat="1" applyFont="1" applyFill="1" applyBorder="1" applyAlignment="1" applyProtection="1">
      <alignment horizontal="right" vertical="center"/>
    </xf>
    <xf numFmtId="10" fontId="3" fillId="0" borderId="27" xfId="0" applyNumberFormat="1" applyFont="1" applyFill="1" applyBorder="1" applyAlignment="1" applyProtection="1">
      <alignment horizontal="center"/>
    </xf>
    <xf numFmtId="164" fontId="3" fillId="0" borderId="27" xfId="0" applyNumberFormat="1" applyFont="1" applyFill="1" applyBorder="1" applyAlignment="1" applyProtection="1"/>
    <xf numFmtId="9" fontId="3" fillId="0" borderId="50" xfId="0" applyNumberFormat="1" applyFont="1" applyFill="1" applyBorder="1" applyAlignment="1" applyProtection="1">
      <alignment wrapText="1"/>
    </xf>
    <xf numFmtId="10" fontId="3" fillId="0" borderId="36" xfId="0" applyNumberFormat="1" applyFont="1" applyFill="1" applyBorder="1" applyAlignment="1" applyProtection="1">
      <alignment horizontal="center"/>
    </xf>
    <xf numFmtId="164" fontId="3" fillId="0" borderId="40" xfId="0" applyNumberFormat="1" applyFont="1" applyFill="1" applyBorder="1" applyAlignment="1" applyProtection="1">
      <alignment horizontal="right" vertical="center"/>
    </xf>
    <xf numFmtId="164" fontId="3" fillId="0" borderId="36" xfId="0" applyNumberFormat="1" applyFont="1" applyFill="1" applyBorder="1" applyAlignment="1" applyProtection="1">
      <alignment horizontal="right" vertical="center"/>
    </xf>
    <xf numFmtId="164" fontId="3" fillId="0" borderId="36" xfId="0" applyNumberFormat="1" applyFont="1" applyFill="1" applyBorder="1" applyAlignment="1" applyProtection="1">
      <alignment horizontal="right"/>
    </xf>
    <xf numFmtId="164" fontId="6" fillId="0" borderId="29" xfId="0" applyNumberFormat="1" applyFont="1" applyFill="1" applyBorder="1" applyAlignment="1" applyProtection="1">
      <alignment horizontal="right" vertical="center"/>
    </xf>
    <xf numFmtId="164" fontId="3" fillId="0" borderId="64" xfId="0" applyNumberFormat="1" applyFont="1" applyFill="1" applyBorder="1" applyAlignment="1" applyProtection="1">
      <alignment horizontal="right"/>
    </xf>
    <xf numFmtId="164" fontId="3" fillId="0" borderId="64" xfId="0" applyNumberFormat="1" applyFont="1" applyFill="1" applyBorder="1" applyAlignment="1" applyProtection="1">
      <alignment horizontal="right" vertical="center"/>
    </xf>
    <xf numFmtId="10" fontId="3" fillId="0" borderId="51" xfId="0" applyNumberFormat="1" applyFont="1" applyFill="1" applyBorder="1" applyAlignment="1" applyProtection="1">
      <alignment horizontal="center"/>
    </xf>
    <xf numFmtId="164" fontId="3" fillId="0" borderId="29" xfId="0" applyNumberFormat="1" applyFont="1" applyFill="1" applyBorder="1" applyAlignment="1" applyProtection="1">
      <alignment horizontal="right"/>
    </xf>
    <xf numFmtId="164" fontId="6" fillId="0" borderId="51" xfId="0" applyNumberFormat="1" applyFont="1" applyFill="1" applyBorder="1" applyAlignment="1" applyProtection="1">
      <alignment horizontal="right" vertical="center"/>
    </xf>
    <xf numFmtId="164" fontId="3" fillId="0" borderId="51" xfId="0" applyNumberFormat="1" applyFont="1" applyFill="1" applyBorder="1" applyAlignment="1" applyProtection="1">
      <alignment horizontal="right"/>
    </xf>
    <xf numFmtId="164" fontId="3" fillId="0" borderId="63" xfId="0" applyNumberFormat="1" applyFont="1" applyFill="1" applyBorder="1" applyAlignment="1" applyProtection="1">
      <alignment horizontal="right" vertical="center"/>
    </xf>
    <xf numFmtId="164" fontId="6" fillId="0" borderId="27" xfId="0" applyNumberFormat="1" applyFont="1" applyFill="1" applyBorder="1" applyAlignment="1" applyProtection="1">
      <alignment horizontal="right"/>
    </xf>
    <xf numFmtId="9" fontId="3" fillId="0" borderId="53" xfId="0" applyNumberFormat="1" applyFont="1" applyFill="1" applyBorder="1" applyAlignment="1" applyProtection="1">
      <alignment wrapText="1"/>
    </xf>
    <xf numFmtId="10" fontId="3" fillId="0" borderId="54" xfId="0" applyNumberFormat="1" applyFont="1" applyFill="1" applyBorder="1" applyAlignment="1" applyProtection="1">
      <alignment horizontal="center"/>
    </xf>
    <xf numFmtId="164" fontId="3" fillId="0" borderId="54" xfId="0" applyNumberFormat="1" applyFont="1" applyFill="1" applyBorder="1" applyAlignment="1" applyProtection="1">
      <alignment horizontal="right"/>
    </xf>
    <xf numFmtId="164" fontId="6" fillId="0" borderId="54" xfId="0" applyNumberFormat="1" applyFont="1" applyFill="1" applyBorder="1" applyAlignment="1" applyProtection="1">
      <alignment horizontal="right"/>
    </xf>
    <xf numFmtId="164" fontId="3" fillId="0" borderId="54" xfId="0" applyNumberFormat="1" applyFont="1" applyFill="1" applyBorder="1" applyAlignment="1" applyProtection="1">
      <alignment horizontal="right" vertical="center"/>
    </xf>
    <xf numFmtId="164" fontId="3" fillId="0" borderId="65" xfId="0" applyNumberFormat="1" applyFont="1" applyFill="1" applyBorder="1" applyAlignment="1" applyProtection="1">
      <alignment horizontal="right"/>
    </xf>
    <xf numFmtId="164" fontId="3" fillId="0" borderId="65" xfId="0" applyNumberFormat="1" applyFont="1" applyFill="1" applyBorder="1" applyAlignment="1" applyProtection="1">
      <alignment horizontal="right" vertical="center"/>
    </xf>
    <xf numFmtId="164" fontId="6" fillId="31" borderId="27" xfId="0" applyNumberFormat="1" applyFont="1" applyFill="1" applyBorder="1" applyAlignment="1" applyProtection="1">
      <alignment horizontal="center" vertical="center" wrapText="1"/>
      <protection locked="0"/>
    </xf>
    <xf numFmtId="0" fontId="33" fillId="31" borderId="27" xfId="0" applyFont="1" applyFill="1" applyBorder="1" applyAlignment="1">
      <alignment horizontal="center" vertical="center" wrapText="1"/>
    </xf>
    <xf numFmtId="0" fontId="6" fillId="31" borderId="27" xfId="0" applyFont="1" applyFill="1" applyBorder="1" applyAlignment="1" applyProtection="1">
      <alignment horizontal="center" vertical="center" wrapText="1"/>
      <protection locked="0"/>
    </xf>
    <xf numFmtId="0" fontId="6" fillId="31" borderId="27" xfId="0" applyFont="1" applyFill="1" applyBorder="1" applyAlignment="1">
      <alignment horizontal="center" vertical="center" wrapText="1"/>
    </xf>
    <xf numFmtId="164" fontId="6" fillId="31" borderId="66" xfId="0" applyNumberFormat="1" applyFont="1" applyFill="1" applyBorder="1" applyAlignment="1" applyProtection="1">
      <alignment horizontal="center" vertical="center" wrapText="1"/>
      <protection locked="0"/>
    </xf>
    <xf numFmtId="164" fontId="40" fillId="40" borderId="27" xfId="0" applyNumberFormat="1" applyFont="1" applyFill="1" applyBorder="1" applyAlignment="1" applyProtection="1">
      <alignment horizontal="center" vertical="center" wrapText="1"/>
      <protection locked="0"/>
    </xf>
    <xf numFmtId="0" fontId="33" fillId="3" borderId="18" xfId="0" applyFont="1" applyFill="1" applyBorder="1" applyAlignment="1">
      <alignment horizontal="center" wrapText="1"/>
    </xf>
    <xf numFmtId="0" fontId="44" fillId="31" borderId="1" xfId="0" applyFont="1" applyFill="1" applyBorder="1" applyAlignment="1">
      <alignment horizontal="center" vertical="center"/>
    </xf>
    <xf numFmtId="0" fontId="33" fillId="4" borderId="16" xfId="0" applyFont="1" applyFill="1" applyBorder="1" applyAlignment="1">
      <alignment horizontal="left"/>
    </xf>
    <xf numFmtId="0" fontId="3" fillId="42" borderId="9" xfId="0" applyFont="1" applyFill="1" applyBorder="1" applyAlignment="1"/>
    <xf numFmtId="0" fontId="3" fillId="42" borderId="1" xfId="0" applyFont="1" applyFill="1" applyBorder="1" applyAlignment="1" applyProtection="1">
      <protection locked="0"/>
    </xf>
    <xf numFmtId="0" fontId="35" fillId="30" borderId="11" xfId="0" applyFont="1" applyFill="1" applyBorder="1" applyAlignment="1">
      <alignment horizontal="center" wrapText="1"/>
    </xf>
    <xf numFmtId="0" fontId="35" fillId="30" borderId="12" xfId="0" applyFont="1" applyFill="1" applyBorder="1" applyAlignment="1">
      <alignment horizontal="center" wrapText="1"/>
    </xf>
    <xf numFmtId="0" fontId="35" fillId="30" borderId="13" xfId="0" applyFont="1" applyFill="1" applyBorder="1" applyAlignment="1">
      <alignment horizontal="center" wrapText="1"/>
    </xf>
    <xf numFmtId="9" fontId="6" fillId="29" borderId="9" xfId="0" applyNumberFormat="1" applyFont="1" applyFill="1" applyBorder="1" applyAlignment="1">
      <alignment horizontal="center"/>
    </xf>
    <xf numFmtId="0" fontId="6" fillId="29" borderId="1" xfId="0" applyFont="1" applyFill="1" applyBorder="1" applyAlignment="1">
      <alignment horizontal="center"/>
    </xf>
    <xf numFmtId="9" fontId="6" fillId="27" borderId="1" xfId="0" applyNumberFormat="1" applyFont="1" applyFill="1" applyBorder="1" applyAlignment="1">
      <alignment horizontal="center" wrapText="1"/>
    </xf>
    <xf numFmtId="0" fontId="6" fillId="27" borderId="8" xfId="0" applyFont="1" applyFill="1" applyBorder="1" applyAlignment="1">
      <alignment horizont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32" fillId="28" borderId="3" xfId="0" applyFont="1" applyFill="1" applyBorder="1" applyAlignment="1" applyProtection="1">
      <alignment horizontal="left" wrapText="1"/>
      <protection locked="0"/>
    </xf>
    <xf numFmtId="0" fontId="32" fillId="28" borderId="4" xfId="0" applyFont="1" applyFill="1" applyBorder="1" applyAlignment="1" applyProtection="1">
      <alignment horizontal="left" wrapText="1"/>
      <protection locked="0"/>
    </xf>
    <xf numFmtId="0" fontId="32" fillId="28" borderId="12" xfId="0" applyFont="1" applyFill="1" applyBorder="1" applyAlignment="1" applyProtection="1">
      <alignment horizontal="left" wrapText="1"/>
      <protection locked="0"/>
    </xf>
    <xf numFmtId="0" fontId="32" fillId="0" borderId="1" xfId="0" applyFont="1" applyFill="1" applyBorder="1" applyAlignment="1">
      <alignment horizontal="left" wrapText="1"/>
    </xf>
    <xf numFmtId="0" fontId="30" fillId="0" borderId="1" xfId="0" applyFont="1" applyFill="1" applyBorder="1" applyAlignment="1">
      <alignment horizontal="left" wrapText="1"/>
    </xf>
    <xf numFmtId="0" fontId="6" fillId="28" borderId="17" xfId="0" applyFont="1" applyFill="1" applyBorder="1" applyAlignment="1" applyProtection="1">
      <alignment horizontal="center" vertical="center" wrapText="1"/>
    </xf>
    <xf numFmtId="0" fontId="6" fillId="28" borderId="18" xfId="0" applyFont="1" applyFill="1" applyBorder="1" applyAlignment="1" applyProtection="1">
      <alignment horizontal="center" vertical="center" wrapText="1"/>
    </xf>
    <xf numFmtId="0" fontId="6" fillId="28" borderId="38" xfId="0" applyFont="1" applyFill="1" applyBorder="1" applyAlignment="1" applyProtection="1">
      <alignment horizontal="center" vertical="center" wrapText="1"/>
    </xf>
    <xf numFmtId="0" fontId="6" fillId="28" borderId="39" xfId="0" applyFont="1" applyFill="1" applyBorder="1" applyAlignment="1" applyProtection="1">
      <alignment horizontal="center" vertical="center" wrapText="1"/>
    </xf>
    <xf numFmtId="0" fontId="6" fillId="4" borderId="37" xfId="0" applyFont="1" applyFill="1" applyBorder="1" applyAlignment="1" applyProtection="1">
      <alignment horizontal="center" vertical="center" wrapText="1"/>
    </xf>
    <xf numFmtId="0" fontId="10" fillId="27" borderId="3" xfId="0" applyFont="1" applyFill="1" applyBorder="1" applyAlignment="1">
      <alignment horizontal="center" wrapText="1"/>
    </xf>
    <xf numFmtId="0" fontId="10" fillId="27" borderId="4" xfId="0" applyFont="1" applyFill="1" applyBorder="1" applyAlignment="1">
      <alignment horizontal="center" wrapText="1"/>
    </xf>
    <xf numFmtId="0" fontId="10" fillId="27" borderId="58" xfId="0" applyFont="1" applyFill="1" applyBorder="1" applyAlignment="1">
      <alignment horizontal="center" wrapText="1"/>
    </xf>
    <xf numFmtId="0" fontId="10" fillId="3" borderId="3" xfId="0" applyFont="1" applyFill="1" applyBorder="1" applyAlignment="1">
      <alignment horizontal="center" wrapText="1"/>
    </xf>
    <xf numFmtId="0" fontId="10" fillId="3" borderId="4" xfId="0" applyFont="1" applyFill="1" applyBorder="1" applyAlignment="1">
      <alignment horizontal="center" wrapText="1"/>
    </xf>
    <xf numFmtId="0" fontId="10" fillId="3" borderId="58" xfId="0" applyFont="1" applyFill="1" applyBorder="1" applyAlignment="1">
      <alignment horizontal="center" wrapText="1"/>
    </xf>
    <xf numFmtId="0" fontId="10" fillId="34" borderId="3" xfId="0" applyFont="1" applyFill="1" applyBorder="1" applyAlignment="1">
      <alignment horizontal="center" wrapText="1"/>
    </xf>
    <xf numFmtId="0" fontId="10" fillId="34" borderId="4" xfId="0" applyFont="1" applyFill="1" applyBorder="1" applyAlignment="1">
      <alignment horizontal="center" wrapText="1"/>
    </xf>
    <xf numFmtId="0" fontId="10" fillId="34" borderId="58" xfId="0" applyFont="1" applyFill="1" applyBorder="1" applyAlignment="1">
      <alignment horizontal="center" wrapText="1"/>
    </xf>
    <xf numFmtId="0" fontId="10" fillId="33" borderId="3" xfId="0" applyFont="1" applyFill="1" applyBorder="1" applyAlignment="1">
      <alignment horizontal="center" wrapText="1"/>
    </xf>
    <xf numFmtId="0" fontId="10" fillId="33" borderId="4" xfId="0" applyFont="1" applyFill="1" applyBorder="1" applyAlignment="1">
      <alignment horizontal="center" wrapText="1"/>
    </xf>
    <xf numFmtId="0" fontId="10" fillId="33" borderId="58" xfId="0" applyFont="1" applyFill="1" applyBorder="1" applyAlignment="1">
      <alignment horizontal="center" wrapText="1"/>
    </xf>
    <xf numFmtId="0" fontId="10" fillId="32" borderId="3" xfId="0" applyFont="1" applyFill="1" applyBorder="1" applyAlignment="1">
      <alignment horizontal="center" wrapText="1"/>
    </xf>
    <xf numFmtId="0" fontId="10" fillId="32" borderId="4" xfId="0" applyFont="1" applyFill="1" applyBorder="1" applyAlignment="1">
      <alignment horizontal="center" wrapText="1"/>
    </xf>
    <xf numFmtId="0" fontId="10" fillId="32" borderId="58" xfId="0" applyFont="1" applyFill="1" applyBorder="1" applyAlignment="1">
      <alignment horizontal="center" wrapText="1"/>
    </xf>
    <xf numFmtId="0" fontId="10" fillId="29" borderId="3" xfId="0" applyFont="1" applyFill="1" applyBorder="1" applyAlignment="1">
      <alignment horizontal="center" wrapText="1"/>
    </xf>
    <xf numFmtId="0" fontId="10" fillId="29" borderId="4" xfId="0" applyFont="1" applyFill="1" applyBorder="1" applyAlignment="1">
      <alignment horizontal="center" wrapText="1"/>
    </xf>
    <xf numFmtId="0" fontId="10" fillId="29" borderId="58" xfId="0" applyFont="1" applyFill="1" applyBorder="1" applyAlignment="1">
      <alignment horizontal="center" wrapText="1"/>
    </xf>
    <xf numFmtId="0" fontId="48" fillId="3" borderId="27" xfId="0" applyFont="1" applyFill="1" applyBorder="1" applyAlignment="1">
      <alignment horizontal="center"/>
    </xf>
    <xf numFmtId="0" fontId="45" fillId="30" borderId="55" xfId="0" applyFont="1" applyFill="1" applyBorder="1" applyAlignment="1">
      <alignment horizontal="center"/>
    </xf>
    <xf numFmtId="0" fontId="42" fillId="4" borderId="27" xfId="0" applyFont="1" applyFill="1" applyBorder="1" applyAlignment="1" applyProtection="1">
      <alignment horizontal="left"/>
      <protection locked="0"/>
    </xf>
    <xf numFmtId="0" fontId="33" fillId="31" borderId="27" xfId="0" applyFont="1" applyFill="1" applyBorder="1" applyAlignment="1">
      <alignment horizontal="center" vertical="center"/>
    </xf>
    <xf numFmtId="0" fontId="44" fillId="4" borderId="29" xfId="0" applyFont="1" applyFill="1" applyBorder="1" applyAlignment="1" applyProtection="1">
      <alignment horizontal="left"/>
      <protection locked="0"/>
    </xf>
    <xf numFmtId="0" fontId="44" fillId="4" borderId="27" xfId="0" applyFont="1" applyFill="1" applyBorder="1" applyAlignment="1" applyProtection="1">
      <alignment horizontal="left"/>
      <protection locked="0"/>
    </xf>
    <xf numFmtId="0" fontId="47" fillId="27" borderId="55" xfId="0" applyFont="1" applyFill="1" applyBorder="1" applyAlignment="1">
      <alignment horizontal="center"/>
    </xf>
    <xf numFmtId="0" fontId="47" fillId="32" borderId="55" xfId="0" applyFont="1" applyFill="1" applyBorder="1" applyAlignment="1">
      <alignment horizontal="center"/>
    </xf>
    <xf numFmtId="0" fontId="47" fillId="33" borderId="55" xfId="0" applyFont="1" applyFill="1" applyBorder="1" applyAlignment="1">
      <alignment horizontal="center"/>
    </xf>
    <xf numFmtId="0" fontId="47" fillId="34" borderId="55" xfId="0" applyFont="1" applyFill="1" applyBorder="1" applyAlignment="1">
      <alignment horizontal="center"/>
    </xf>
    <xf numFmtId="0" fontId="47" fillId="29" borderId="55" xfId="0" applyFont="1" applyFill="1" applyBorder="1" applyAlignment="1">
      <alignment horizontal="center"/>
    </xf>
    <xf numFmtId="0" fontId="35" fillId="30" borderId="41" xfId="0" applyFont="1" applyFill="1" applyBorder="1" applyAlignment="1" applyProtection="1">
      <alignment horizontal="center" wrapText="1"/>
    </xf>
    <xf numFmtId="0" fontId="35" fillId="30" borderId="44" xfId="0" applyFont="1" applyFill="1" applyBorder="1" applyAlignment="1" applyProtection="1">
      <alignment horizontal="center" wrapText="1"/>
    </xf>
    <xf numFmtId="0" fontId="33" fillId="3" borderId="41" xfId="0" applyFont="1" applyFill="1" applyBorder="1" applyAlignment="1" applyProtection="1">
      <alignment horizontal="center" wrapText="1"/>
    </xf>
    <xf numFmtId="0" fontId="33" fillId="3" borderId="44" xfId="0" applyFont="1" applyFill="1" applyBorder="1" applyAlignment="1" applyProtection="1">
      <alignment horizontal="center" wrapText="1"/>
    </xf>
    <xf numFmtId="0" fontId="3" fillId="31" borderId="54" xfId="0" applyFont="1" applyFill="1" applyBorder="1" applyAlignment="1">
      <alignment horizontal="center"/>
    </xf>
    <xf numFmtId="0" fontId="3" fillId="31" borderId="29" xfId="0" applyFont="1" applyFill="1" applyBorder="1" applyAlignment="1">
      <alignment horizontal="center"/>
    </xf>
    <xf numFmtId="0" fontId="3" fillId="31" borderId="56" xfId="0" applyFont="1" applyFill="1" applyBorder="1" applyAlignment="1">
      <alignment horizontal="center"/>
    </xf>
    <xf numFmtId="9" fontId="44" fillId="27" borderId="3" xfId="0" applyNumberFormat="1" applyFont="1" applyFill="1" applyBorder="1" applyAlignment="1">
      <alignment horizontal="center" vertical="center" wrapText="1"/>
    </xf>
    <xf numFmtId="9" fontId="44" fillId="27" borderId="58" xfId="0" applyNumberFormat="1" applyFont="1" applyFill="1" applyBorder="1" applyAlignment="1">
      <alignment horizontal="center" vertical="center" wrapText="1"/>
    </xf>
    <xf numFmtId="9" fontId="44" fillId="31" borderId="3" xfId="0" applyNumberFormat="1" applyFont="1" applyFill="1" applyBorder="1" applyAlignment="1">
      <alignment horizontal="center" vertical="center" wrapText="1"/>
    </xf>
    <xf numFmtId="9" fontId="44" fillId="31" borderId="58" xfId="0" applyNumberFormat="1" applyFont="1" applyFill="1" applyBorder="1" applyAlignment="1">
      <alignment horizontal="center" vertical="center" wrapText="1"/>
    </xf>
    <xf numFmtId="9" fontId="44" fillId="32" borderId="3" xfId="0" applyNumberFormat="1" applyFont="1" applyFill="1" applyBorder="1" applyAlignment="1">
      <alignment horizontal="center" vertical="center" wrapText="1"/>
    </xf>
    <xf numFmtId="9" fontId="44" fillId="32" borderId="58" xfId="0" applyNumberFormat="1" applyFont="1" applyFill="1" applyBorder="1" applyAlignment="1">
      <alignment horizontal="center" vertical="center" wrapText="1"/>
    </xf>
    <xf numFmtId="9" fontId="44" fillId="33" borderId="3" xfId="0" applyNumberFormat="1" applyFont="1" applyFill="1" applyBorder="1" applyAlignment="1">
      <alignment horizontal="center" vertical="center" wrapText="1"/>
    </xf>
    <xf numFmtId="9" fontId="44" fillId="33" borderId="58" xfId="0" applyNumberFormat="1" applyFont="1" applyFill="1" applyBorder="1" applyAlignment="1">
      <alignment horizontal="center" vertical="center" wrapText="1"/>
    </xf>
    <xf numFmtId="9" fontId="44" fillId="34" borderId="3" xfId="0" applyNumberFormat="1" applyFont="1" applyFill="1" applyBorder="1" applyAlignment="1">
      <alignment horizontal="center" vertical="center" wrapText="1"/>
    </xf>
    <xf numFmtId="9" fontId="44" fillId="34" borderId="58" xfId="0" applyNumberFormat="1" applyFont="1" applyFill="1" applyBorder="1" applyAlignment="1">
      <alignment horizontal="center" vertical="center" wrapText="1"/>
    </xf>
    <xf numFmtId="9" fontId="44" fillId="29" borderId="3" xfId="0" applyNumberFormat="1" applyFont="1" applyFill="1" applyBorder="1" applyAlignment="1">
      <alignment horizontal="center" vertical="center" wrapText="1"/>
    </xf>
    <xf numFmtId="9" fontId="44" fillId="29" borderId="58" xfId="0" applyNumberFormat="1" applyFont="1" applyFill="1" applyBorder="1" applyAlignment="1">
      <alignment horizontal="center" vertical="center" wrapText="1"/>
    </xf>
    <xf numFmtId="0" fontId="6" fillId="0" borderId="67" xfId="0" applyFont="1" applyFill="1" applyBorder="1" applyAlignment="1" applyProtection="1">
      <protection locked="0"/>
    </xf>
    <xf numFmtId="0" fontId="6" fillId="0" borderId="68" xfId="0" applyFont="1" applyFill="1" applyBorder="1" applyAlignment="1" applyProtection="1">
      <protection locked="0"/>
    </xf>
    <xf numFmtId="0" fontId="6" fillId="4" borderId="53" xfId="0" applyFont="1" applyFill="1" applyBorder="1" applyAlignment="1" applyProtection="1">
      <protection locked="0"/>
    </xf>
    <xf numFmtId="164" fontId="33" fillId="28" borderId="71" xfId="0" applyNumberFormat="1" applyFont="1" applyFill="1" applyBorder="1" applyAlignment="1" applyProtection="1">
      <protection locked="0"/>
    </xf>
    <xf numFmtId="0" fontId="6" fillId="4" borderId="54" xfId="0" applyFont="1" applyFill="1" applyBorder="1" applyAlignment="1" applyProtection="1">
      <protection locked="0"/>
    </xf>
    <xf numFmtId="0" fontId="6" fillId="0" borderId="1" xfId="0" applyFont="1" applyBorder="1" applyAlignment="1" applyProtection="1">
      <protection locked="0"/>
    </xf>
    <xf numFmtId="0" fontId="33" fillId="28" borderId="44" xfId="0" applyFont="1" applyFill="1" applyBorder="1" applyAlignment="1" applyProtection="1"/>
    <xf numFmtId="0" fontId="3" fillId="4" borderId="27" xfId="0" applyFont="1" applyFill="1" applyBorder="1" applyAlignment="1" applyProtection="1"/>
    <xf numFmtId="0" fontId="3" fillId="0" borderId="27" xfId="0" applyFont="1" applyFill="1" applyBorder="1" applyAlignment="1" applyProtection="1">
      <protection locked="0"/>
    </xf>
    <xf numFmtId="164" fontId="1" fillId="28" borderId="27" xfId="0" applyNumberFormat="1" applyFont="1" applyFill="1" applyBorder="1" applyAlignment="1" applyProtection="1"/>
    <xf numFmtId="0" fontId="1" fillId="0" borderId="17" xfId="0" applyNumberFormat="1" applyFont="1" applyFill="1" applyBorder="1" applyAlignment="1">
      <alignment vertical="top" wrapText="1"/>
    </xf>
    <xf numFmtId="0" fontId="1" fillId="0" borderId="18" xfId="0" applyNumberFormat="1" applyFont="1" applyFill="1" applyBorder="1" applyAlignment="1">
      <alignment vertical="top" wrapText="1"/>
    </xf>
    <xf numFmtId="0" fontId="6" fillId="28" borderId="16" xfId="0" applyFont="1" applyFill="1" applyBorder="1" applyAlignment="1" applyProtection="1">
      <alignment horizontal="center" vertical="center" wrapText="1"/>
    </xf>
    <xf numFmtId="0" fontId="6" fillId="28" borderId="37" xfId="0" applyFont="1" applyFill="1" applyBorder="1" applyAlignment="1" applyProtection="1">
      <alignment horizontal="center" vertical="center" wrapText="1"/>
    </xf>
    <xf numFmtId="0" fontId="3" fillId="28" borderId="69" xfId="0" applyFont="1" applyFill="1" applyBorder="1" applyAlignment="1" applyProtection="1">
      <alignment wrapText="1"/>
    </xf>
    <xf numFmtId="164" fontId="3" fillId="28" borderId="51" xfId="5" applyNumberFormat="1" applyFont="1" applyFill="1" applyBorder="1" applyAlignment="1" applyProtection="1">
      <alignment horizontal="right" wrapText="1"/>
    </xf>
    <xf numFmtId="0" fontId="38" fillId="28" borderId="18" xfId="0" applyFont="1" applyFill="1" applyBorder="1" applyAlignment="1" applyProtection="1">
      <alignment horizontal="center" vertical="center" wrapText="1"/>
    </xf>
    <xf numFmtId="0" fontId="6" fillId="28" borderId="70" xfId="0" applyFont="1" applyFill="1" applyBorder="1" applyAlignment="1" applyProtection="1">
      <alignment horizontal="center" vertical="center" wrapText="1"/>
    </xf>
    <xf numFmtId="164" fontId="3" fillId="0" borderId="1" xfId="0" applyNumberFormat="1" applyFont="1" applyBorder="1" applyAlignment="1" applyProtection="1">
      <protection locked="0"/>
    </xf>
  </cellXfs>
  <cellStyles count="50">
    <cellStyle name="20% - Accent1 2" xfId="8" xr:uid="{00000000-0005-0000-0000-000033000000}"/>
    <cellStyle name="20% - Accent2 2" xfId="9" xr:uid="{00000000-0005-0000-0000-000034000000}"/>
    <cellStyle name="20% - Accent3 2" xfId="10" xr:uid="{00000000-0005-0000-0000-000035000000}"/>
    <cellStyle name="20% - Accent4 2" xfId="11" xr:uid="{00000000-0005-0000-0000-000036000000}"/>
    <cellStyle name="20% - Accent5 2" xfId="12" xr:uid="{00000000-0005-0000-0000-000037000000}"/>
    <cellStyle name="20% - Accent6 2" xfId="13" xr:uid="{00000000-0005-0000-0000-000038000000}"/>
    <cellStyle name="40% - Accent1 2" xfId="14" xr:uid="{00000000-0005-0000-0000-000039000000}"/>
    <cellStyle name="40% - Accent2 2" xfId="15" xr:uid="{00000000-0005-0000-0000-00003A000000}"/>
    <cellStyle name="40% - Accent3 2" xfId="16" xr:uid="{00000000-0005-0000-0000-00003B000000}"/>
    <cellStyle name="40% - Accent4 2" xfId="17" xr:uid="{00000000-0005-0000-0000-00003C000000}"/>
    <cellStyle name="40% - Accent5 2" xfId="18" xr:uid="{00000000-0005-0000-0000-00003D000000}"/>
    <cellStyle name="40% - Accent6 2" xfId="19" xr:uid="{00000000-0005-0000-0000-00003E000000}"/>
    <cellStyle name="60% - Accent1 2" xfId="20" xr:uid="{00000000-0005-0000-0000-00003F000000}"/>
    <cellStyle name="60% - Accent2 2" xfId="21" xr:uid="{00000000-0005-0000-0000-000040000000}"/>
    <cellStyle name="60% - Accent3 2" xfId="22" xr:uid="{00000000-0005-0000-0000-000041000000}"/>
    <cellStyle name="60% - Accent4 2" xfId="23" xr:uid="{00000000-0005-0000-0000-000042000000}"/>
    <cellStyle name="60% - Accent5 2" xfId="24" xr:uid="{00000000-0005-0000-0000-000043000000}"/>
    <cellStyle name="60% - Accent6 2" xfId="25" xr:uid="{00000000-0005-0000-0000-000044000000}"/>
    <cellStyle name="Accent1 2" xfId="26" xr:uid="{00000000-0005-0000-0000-000045000000}"/>
    <cellStyle name="Accent2 2" xfId="27" xr:uid="{00000000-0005-0000-0000-000046000000}"/>
    <cellStyle name="Accent3 2" xfId="28" xr:uid="{00000000-0005-0000-0000-000047000000}"/>
    <cellStyle name="Accent4 2" xfId="29" xr:uid="{00000000-0005-0000-0000-000048000000}"/>
    <cellStyle name="Accent5 2" xfId="30" xr:uid="{00000000-0005-0000-0000-000049000000}"/>
    <cellStyle name="Accent6 2" xfId="31" xr:uid="{00000000-0005-0000-0000-00004A000000}"/>
    <cellStyle name="Bad 2" xfId="32" xr:uid="{00000000-0005-0000-0000-00004B000000}"/>
    <cellStyle name="Calculation 2" xfId="33" xr:uid="{00000000-0005-0000-0000-00004C000000}"/>
    <cellStyle name="Check Cell 2" xfId="4" xr:uid="{00000000-0005-0000-0000-000000000000}"/>
    <cellStyle name="Comma" xfId="5" builtinId="3"/>
    <cellStyle name="Comma 2" xfId="34" xr:uid="{00000000-0005-0000-0000-00004D000000}"/>
    <cellStyle name="Currency" xfId="6" builtinId="4"/>
    <cellStyle name="Currency 2" xfId="2" xr:uid="{00000000-0005-0000-0000-000003000000}"/>
    <cellStyle name="Explanatory Text 2" xfId="35" xr:uid="{00000000-0005-0000-0000-00004E000000}"/>
    <cellStyle name="Good 2" xfId="36" xr:uid="{00000000-0005-0000-0000-00004F000000}"/>
    <cellStyle name="Heading 1 2" xfId="37" xr:uid="{00000000-0005-0000-0000-000050000000}"/>
    <cellStyle name="Heading 2 2" xfId="38" xr:uid="{00000000-0005-0000-0000-000051000000}"/>
    <cellStyle name="Heading 3 2" xfId="39" xr:uid="{00000000-0005-0000-0000-000052000000}"/>
    <cellStyle name="Heading 4 2" xfId="40" xr:uid="{00000000-0005-0000-0000-000053000000}"/>
    <cellStyle name="Input 2" xfId="41" xr:uid="{00000000-0005-0000-0000-000054000000}"/>
    <cellStyle name="Linked Cell 2" xfId="42" xr:uid="{00000000-0005-0000-0000-000055000000}"/>
    <cellStyle name="Neutral 2" xfId="43" xr:uid="{00000000-0005-0000-0000-000056000000}"/>
    <cellStyle name="Normal" xfId="0" builtinId="0"/>
    <cellStyle name="Normal 2" xfId="1" xr:uid="{00000000-0005-0000-0000-000005000000}"/>
    <cellStyle name="Normal 3" xfId="7" xr:uid="{00000000-0005-0000-0000-000057000000}"/>
    <cellStyle name="Normal_Sheet1" xfId="44" xr:uid="{00000000-0005-0000-0000-000058000000}"/>
    <cellStyle name="Note 2" xfId="45" xr:uid="{00000000-0005-0000-0000-000059000000}"/>
    <cellStyle name="Output 2" xfId="46" xr:uid="{00000000-0005-0000-0000-00005A000000}"/>
    <cellStyle name="Percent 2" xfId="3" xr:uid="{00000000-0005-0000-0000-000006000000}"/>
    <cellStyle name="Title 2" xfId="47" xr:uid="{00000000-0005-0000-0000-00005B000000}"/>
    <cellStyle name="Total 2" xfId="48" xr:uid="{00000000-0005-0000-0000-00005C000000}"/>
    <cellStyle name="Warning Text 2" xfId="49" xr:uid="{00000000-0005-0000-0000-00005D000000}"/>
  </cellStyles>
  <dxfs count="5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alignment horizontal="general" vertical="bottom"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1" hidden="0"/>
    </dxf>
    <dxf>
      <border outline="0">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0"/>
        <name val="Arial"/>
        <family val="2"/>
        <scheme val="none"/>
      </font>
      <fill>
        <patternFill patternType="solid">
          <fgColor indexed="64"/>
          <bgColor theme="0"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0E7B03-AA36-4208-9D50-7B48886F2CFD}" name="Table1" displayName="Table1" ref="A2:T14" totalsRowShown="0" headerRowDxfId="58" dataDxfId="57" tableBorderDxfId="56">
  <autoFilter ref="A2:T14" xr:uid="{C0CA428A-74C5-41A3-88C7-61F42EDB8626}"/>
  <tableColumns count="20">
    <tableColumn id="1" xr3:uid="{C719C3E0-9276-4DA2-BD96-139E30610A99}" name="Enrollment Percentage" dataDxfId="55"/>
    <tableColumn id="2" xr3:uid="{A25D5D8A-8DA7-4515-9478-E905D48A0574}" name=" FY" dataDxfId="54"/>
    <tableColumn id="3" xr3:uid="{D83A3526-F762-46E8-A500-80A0D83B01F1}" name="Salary" dataDxfId="53"/>
    <tableColumn id="4" xr3:uid="{87380AAF-8065-4A62-BA2D-21B2F03A264E}" name="11.16% CTPF Pension Amount" dataDxfId="52"/>
    <tableColumn id="5" xr3:uid="{75DB08B0-BB99-40BB-9123-037C50577031}" name="Additional Pension Amount covered by School" dataDxfId="51"/>
    <tableColumn id="6" xr3:uid="{04197174-1884-4CAF-9EBB-CB7BAA387CA1}" name="Taxes" dataDxfId="50"/>
    <tableColumn id="7" xr3:uid="{8E89C13F-6E16-4DF7-ACC9-3D81F766E1C2}" name="Benefit Amount" dataDxfId="49"/>
    <tableColumn id="8" xr3:uid="{354C7AEB-612D-4B54-B3D4-62BC418B0765}" name="Total Cost" dataDxfId="48">
      <calculatedColumnFormula>SUM(C3:G3)</calculatedColumnFormula>
    </tableColumn>
    <tableColumn id="9" xr3:uid="{98CE6519-E702-46C8-BCB0-CF71D9828C0C}" name="Salary2" dataDxfId="47"/>
    <tableColumn id="10" xr3:uid="{EE6B518A-E7BF-49DC-858F-34D375CA0363}" name="11.16% CTPF Pension Amount3" dataDxfId="46"/>
    <tableColumn id="11" xr3:uid="{D6788DE2-2874-4363-ABA2-D129B4C659A6}" name="Additional Pension Amount covered by School4" dataDxfId="45"/>
    <tableColumn id="12" xr3:uid="{B8AD771E-FE97-483D-9369-400F48C312D7}" name="Taxes5" dataDxfId="44"/>
    <tableColumn id="13" xr3:uid="{ADBE2F0E-9F57-45A2-8FD1-2DFDCF9AB894}" name="Benefit Amount6" dataDxfId="43"/>
    <tableColumn id="14" xr3:uid="{02F0AE0C-3FEE-4530-B73E-648E5A39E658}" name="Total Cost7" dataDxfId="42">
      <calculatedColumnFormula>SUM(I3:M3)</calculatedColumnFormula>
    </tableColumn>
    <tableColumn id="15" xr3:uid="{A3B31526-30C2-4A9D-9F9F-0B068F9E3F33}" name="Salary8" dataDxfId="41"/>
    <tableColumn id="16" xr3:uid="{23D45EF0-238A-4F55-BED4-B35F30863936}" name="11.16% CTPF Pension Amount9" dataDxfId="40"/>
    <tableColumn id="17" xr3:uid="{AEE3556B-5547-4121-B564-1C994EEBC18E}" name="Additional Pension Amount covered by School10" dataDxfId="39"/>
    <tableColumn id="18" xr3:uid="{F163783B-9B2D-42E3-B288-C13CD012E99C}" name="Taxes11" dataDxfId="38"/>
    <tableColumn id="19" xr3:uid="{AA457799-7A39-4FFD-8639-C335528E8399}" name="Benefit Amount12" dataDxfId="37"/>
    <tableColumn id="20" xr3:uid="{ADB7726D-3013-4B8F-AB0F-D5C7755D47A5}" name="Total Cost13" dataDxfId="36">
      <calculatedColumnFormula>SUM(O3:S3)</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AD110"/>
  <sheetViews>
    <sheetView tabSelected="1" topLeftCell="A19" workbookViewId="0">
      <selection activeCell="B28" sqref="B28"/>
    </sheetView>
  </sheetViews>
  <sheetFormatPr defaultRowHeight="14.25" x14ac:dyDescent="0.2"/>
  <cols>
    <col min="1" max="1" width="1.125" style="92" customWidth="1"/>
    <col min="2" max="2" width="74" style="146" customWidth="1"/>
    <col min="3" max="256" width="9" style="92"/>
    <col min="257" max="257" width="8" style="92" customWidth="1"/>
    <col min="258" max="258" width="74" style="92" customWidth="1"/>
    <col min="259" max="512" width="9" style="92"/>
    <col min="513" max="513" width="8" style="92" customWidth="1"/>
    <col min="514" max="514" width="74" style="92" customWidth="1"/>
    <col min="515" max="768" width="9" style="92"/>
    <col min="769" max="769" width="8" style="92" customWidth="1"/>
    <col min="770" max="770" width="74" style="92" customWidth="1"/>
    <col min="771" max="1024" width="9" style="92"/>
    <col min="1025" max="1025" width="8" style="92" customWidth="1"/>
    <col min="1026" max="1026" width="74" style="92" customWidth="1"/>
    <col min="1027" max="1280" width="9" style="92"/>
    <col min="1281" max="1281" width="8" style="92" customWidth="1"/>
    <col min="1282" max="1282" width="74" style="92" customWidth="1"/>
    <col min="1283" max="1536" width="9" style="92"/>
    <col min="1537" max="1537" width="8" style="92" customWidth="1"/>
    <col min="1538" max="1538" width="74" style="92" customWidth="1"/>
    <col min="1539" max="1792" width="9" style="92"/>
    <col min="1793" max="1793" width="8" style="92" customWidth="1"/>
    <col min="1794" max="1794" width="74" style="92" customWidth="1"/>
    <col min="1795" max="2048" width="9" style="92"/>
    <col min="2049" max="2049" width="8" style="92" customWidth="1"/>
    <col min="2050" max="2050" width="74" style="92" customWidth="1"/>
    <col min="2051" max="2304" width="9" style="92"/>
    <col min="2305" max="2305" width="8" style="92" customWidth="1"/>
    <col min="2306" max="2306" width="74" style="92" customWidth="1"/>
    <col min="2307" max="2560" width="9" style="92"/>
    <col min="2561" max="2561" width="8" style="92" customWidth="1"/>
    <col min="2562" max="2562" width="74" style="92" customWidth="1"/>
    <col min="2563" max="2816" width="9" style="92"/>
    <col min="2817" max="2817" width="8" style="92" customWidth="1"/>
    <col min="2818" max="2818" width="74" style="92" customWidth="1"/>
    <col min="2819" max="3072" width="9" style="92"/>
    <col min="3073" max="3073" width="8" style="92" customWidth="1"/>
    <col min="3074" max="3074" width="74" style="92" customWidth="1"/>
    <col min="3075" max="3328" width="9" style="92"/>
    <col min="3329" max="3329" width="8" style="92" customWidth="1"/>
    <col min="3330" max="3330" width="74" style="92" customWidth="1"/>
    <col min="3331" max="3584" width="9" style="92"/>
    <col min="3585" max="3585" width="8" style="92" customWidth="1"/>
    <col min="3586" max="3586" width="74" style="92" customWidth="1"/>
    <col min="3587" max="3840" width="9" style="92"/>
    <col min="3841" max="3841" width="8" style="92" customWidth="1"/>
    <col min="3842" max="3842" width="74" style="92" customWidth="1"/>
    <col min="3843" max="4096" width="9" style="92"/>
    <col min="4097" max="4097" width="8" style="92" customWidth="1"/>
    <col min="4098" max="4098" width="74" style="92" customWidth="1"/>
    <col min="4099" max="4352" width="9" style="92"/>
    <col min="4353" max="4353" width="8" style="92" customWidth="1"/>
    <col min="4354" max="4354" width="74" style="92" customWidth="1"/>
    <col min="4355" max="4608" width="9" style="92"/>
    <col min="4609" max="4609" width="8" style="92" customWidth="1"/>
    <col min="4610" max="4610" width="74" style="92" customWidth="1"/>
    <col min="4611" max="4864" width="9" style="92"/>
    <col min="4865" max="4865" width="8" style="92" customWidth="1"/>
    <col min="4866" max="4866" width="74" style="92" customWidth="1"/>
    <col min="4867" max="5120" width="9" style="92"/>
    <col min="5121" max="5121" width="8" style="92" customWidth="1"/>
    <col min="5122" max="5122" width="74" style="92" customWidth="1"/>
    <col min="5123" max="5376" width="9" style="92"/>
    <col min="5377" max="5377" width="8" style="92" customWidth="1"/>
    <col min="5378" max="5378" width="74" style="92" customWidth="1"/>
    <col min="5379" max="5632" width="9" style="92"/>
    <col min="5633" max="5633" width="8" style="92" customWidth="1"/>
    <col min="5634" max="5634" width="74" style="92" customWidth="1"/>
    <col min="5635" max="5888" width="9" style="92"/>
    <col min="5889" max="5889" width="8" style="92" customWidth="1"/>
    <col min="5890" max="5890" width="74" style="92" customWidth="1"/>
    <col min="5891" max="6144" width="9" style="92"/>
    <col min="6145" max="6145" width="8" style="92" customWidth="1"/>
    <col min="6146" max="6146" width="74" style="92" customWidth="1"/>
    <col min="6147" max="6400" width="9" style="92"/>
    <col min="6401" max="6401" width="8" style="92" customWidth="1"/>
    <col min="6402" max="6402" width="74" style="92" customWidth="1"/>
    <col min="6403" max="6656" width="9" style="92"/>
    <col min="6657" max="6657" width="8" style="92" customWidth="1"/>
    <col min="6658" max="6658" width="74" style="92" customWidth="1"/>
    <col min="6659" max="6912" width="9" style="92"/>
    <col min="6913" max="6913" width="8" style="92" customWidth="1"/>
    <col min="6914" max="6914" width="74" style="92" customWidth="1"/>
    <col min="6915" max="7168" width="9" style="92"/>
    <col min="7169" max="7169" width="8" style="92" customWidth="1"/>
    <col min="7170" max="7170" width="74" style="92" customWidth="1"/>
    <col min="7171" max="7424" width="9" style="92"/>
    <col min="7425" max="7425" width="8" style="92" customWidth="1"/>
    <col min="7426" max="7426" width="74" style="92" customWidth="1"/>
    <col min="7427" max="7680" width="9" style="92"/>
    <col min="7681" max="7681" width="8" style="92" customWidth="1"/>
    <col min="7682" max="7682" width="74" style="92" customWidth="1"/>
    <col min="7683" max="7936" width="9" style="92"/>
    <col min="7937" max="7937" width="8" style="92" customWidth="1"/>
    <col min="7938" max="7938" width="74" style="92" customWidth="1"/>
    <col min="7939" max="8192" width="9" style="92"/>
    <col min="8193" max="8193" width="8" style="92" customWidth="1"/>
    <col min="8194" max="8194" width="74" style="92" customWidth="1"/>
    <col min="8195" max="8448" width="9" style="92"/>
    <col min="8449" max="8449" width="8" style="92" customWidth="1"/>
    <col min="8450" max="8450" width="74" style="92" customWidth="1"/>
    <col min="8451" max="8704" width="9" style="92"/>
    <col min="8705" max="8705" width="8" style="92" customWidth="1"/>
    <col min="8706" max="8706" width="74" style="92" customWidth="1"/>
    <col min="8707" max="8960" width="9" style="92"/>
    <col min="8961" max="8961" width="8" style="92" customWidth="1"/>
    <col min="8962" max="8962" width="74" style="92" customWidth="1"/>
    <col min="8963" max="9216" width="9" style="92"/>
    <col min="9217" max="9217" width="8" style="92" customWidth="1"/>
    <col min="9218" max="9218" width="74" style="92" customWidth="1"/>
    <col min="9219" max="9472" width="9" style="92"/>
    <col min="9473" max="9473" width="8" style="92" customWidth="1"/>
    <col min="9474" max="9474" width="74" style="92" customWidth="1"/>
    <col min="9475" max="9728" width="9" style="92"/>
    <col min="9729" max="9729" width="8" style="92" customWidth="1"/>
    <col min="9730" max="9730" width="74" style="92" customWidth="1"/>
    <col min="9731" max="9984" width="9" style="92"/>
    <col min="9985" max="9985" width="8" style="92" customWidth="1"/>
    <col min="9986" max="9986" width="74" style="92" customWidth="1"/>
    <col min="9987" max="10240" width="9" style="92"/>
    <col min="10241" max="10241" width="8" style="92" customWidth="1"/>
    <col min="10242" max="10242" width="74" style="92" customWidth="1"/>
    <col min="10243" max="10496" width="9" style="92"/>
    <col min="10497" max="10497" width="8" style="92" customWidth="1"/>
    <col min="10498" max="10498" width="74" style="92" customWidth="1"/>
    <col min="10499" max="10752" width="9" style="92"/>
    <col min="10753" max="10753" width="8" style="92" customWidth="1"/>
    <col min="10754" max="10754" width="74" style="92" customWidth="1"/>
    <col min="10755" max="11008" width="9" style="92"/>
    <col min="11009" max="11009" width="8" style="92" customWidth="1"/>
    <col min="11010" max="11010" width="74" style="92" customWidth="1"/>
    <col min="11011" max="11264" width="9" style="92"/>
    <col min="11265" max="11265" width="8" style="92" customWidth="1"/>
    <col min="11266" max="11266" width="74" style="92" customWidth="1"/>
    <col min="11267" max="11520" width="9" style="92"/>
    <col min="11521" max="11521" width="8" style="92" customWidth="1"/>
    <col min="11522" max="11522" width="74" style="92" customWidth="1"/>
    <col min="11523" max="11776" width="9" style="92"/>
    <col min="11777" max="11777" width="8" style="92" customWidth="1"/>
    <col min="11778" max="11778" width="74" style="92" customWidth="1"/>
    <col min="11779" max="12032" width="9" style="92"/>
    <col min="12033" max="12033" width="8" style="92" customWidth="1"/>
    <col min="12034" max="12034" width="74" style="92" customWidth="1"/>
    <col min="12035" max="12288" width="9" style="92"/>
    <col min="12289" max="12289" width="8" style="92" customWidth="1"/>
    <col min="12290" max="12290" width="74" style="92" customWidth="1"/>
    <col min="12291" max="12544" width="9" style="92"/>
    <col min="12545" max="12545" width="8" style="92" customWidth="1"/>
    <col min="12546" max="12546" width="74" style="92" customWidth="1"/>
    <col min="12547" max="12800" width="9" style="92"/>
    <col min="12801" max="12801" width="8" style="92" customWidth="1"/>
    <col min="12802" max="12802" width="74" style="92" customWidth="1"/>
    <col min="12803" max="13056" width="9" style="92"/>
    <col min="13057" max="13057" width="8" style="92" customWidth="1"/>
    <col min="13058" max="13058" width="74" style="92" customWidth="1"/>
    <col min="13059" max="13312" width="9" style="92"/>
    <col min="13313" max="13313" width="8" style="92" customWidth="1"/>
    <col min="13314" max="13314" width="74" style="92" customWidth="1"/>
    <col min="13315" max="13568" width="9" style="92"/>
    <col min="13569" max="13569" width="8" style="92" customWidth="1"/>
    <col min="13570" max="13570" width="74" style="92" customWidth="1"/>
    <col min="13571" max="13824" width="9" style="92"/>
    <col min="13825" max="13825" width="8" style="92" customWidth="1"/>
    <col min="13826" max="13826" width="74" style="92" customWidth="1"/>
    <col min="13827" max="14080" width="9" style="92"/>
    <col min="14081" max="14081" width="8" style="92" customWidth="1"/>
    <col min="14082" max="14082" width="74" style="92" customWidth="1"/>
    <col min="14083" max="14336" width="9" style="92"/>
    <col min="14337" max="14337" width="8" style="92" customWidth="1"/>
    <col min="14338" max="14338" width="74" style="92" customWidth="1"/>
    <col min="14339" max="14592" width="9" style="92"/>
    <col min="14593" max="14593" width="8" style="92" customWidth="1"/>
    <col min="14594" max="14594" width="74" style="92" customWidth="1"/>
    <col min="14595" max="14848" width="9" style="92"/>
    <col min="14849" max="14849" width="8" style="92" customWidth="1"/>
    <col min="14850" max="14850" width="74" style="92" customWidth="1"/>
    <col min="14851" max="15104" width="9" style="92"/>
    <col min="15105" max="15105" width="8" style="92" customWidth="1"/>
    <col min="15106" max="15106" width="74" style="92" customWidth="1"/>
    <col min="15107" max="15360" width="9" style="92"/>
    <col min="15361" max="15361" width="8" style="92" customWidth="1"/>
    <col min="15362" max="15362" width="74" style="92" customWidth="1"/>
    <col min="15363" max="15616" width="9" style="92"/>
    <col min="15617" max="15617" width="8" style="92" customWidth="1"/>
    <col min="15618" max="15618" width="74" style="92" customWidth="1"/>
    <col min="15619" max="15872" width="9" style="92"/>
    <col min="15873" max="15873" width="8" style="92" customWidth="1"/>
    <col min="15874" max="15874" width="74" style="92" customWidth="1"/>
    <col min="15875" max="16128" width="9" style="92"/>
    <col min="16129" max="16129" width="8" style="92" customWidth="1"/>
    <col min="16130" max="16130" width="74" style="92" customWidth="1"/>
    <col min="16131" max="16384" width="9" style="92"/>
  </cols>
  <sheetData>
    <row r="1" spans="2:2" ht="15.75" thickBot="1" x14ac:dyDescent="0.3">
      <c r="B1" s="444" t="s">
        <v>192</v>
      </c>
    </row>
    <row r="2" spans="2:2" ht="15.75" thickBot="1" x14ac:dyDescent="0.3">
      <c r="B2" s="86"/>
    </row>
    <row r="3" spans="2:2" ht="18.75" thickBot="1" x14ac:dyDescent="0.3">
      <c r="B3" s="44" t="s">
        <v>153</v>
      </c>
    </row>
    <row r="4" spans="2:2" ht="15" thickBot="1" x14ac:dyDescent="0.25">
      <c r="B4" s="143"/>
    </row>
    <row r="5" spans="2:2" ht="15.75" thickBot="1" x14ac:dyDescent="0.3">
      <c r="B5" s="176" t="s">
        <v>165</v>
      </c>
    </row>
    <row r="6" spans="2:2" ht="29.25" thickBot="1" x14ac:dyDescent="0.25">
      <c r="B6" s="45" t="s">
        <v>199</v>
      </c>
    </row>
    <row r="7" spans="2:2" ht="43.5" thickBot="1" x14ac:dyDescent="0.25">
      <c r="B7" s="45" t="s">
        <v>161</v>
      </c>
    </row>
    <row r="8" spans="2:2" ht="93.75" customHeight="1" thickBot="1" x14ac:dyDescent="0.25">
      <c r="B8" s="45" t="s">
        <v>203</v>
      </c>
    </row>
    <row r="9" spans="2:2" ht="29.25" thickBot="1" x14ac:dyDescent="0.25">
      <c r="B9" s="45" t="s">
        <v>174</v>
      </c>
    </row>
    <row r="10" spans="2:2" ht="29.25" thickBot="1" x14ac:dyDescent="0.25">
      <c r="B10" s="83" t="s">
        <v>147</v>
      </c>
    </row>
    <row r="11" spans="2:2" ht="42.75" x14ac:dyDescent="0.2">
      <c r="B11" s="46" t="s">
        <v>162</v>
      </c>
    </row>
    <row r="12" spans="2:2" ht="23.25" customHeight="1" x14ac:dyDescent="0.2">
      <c r="B12" s="85" t="s">
        <v>148</v>
      </c>
    </row>
    <row r="13" spans="2:2" ht="15" thickBot="1" x14ac:dyDescent="0.25">
      <c r="B13" s="84" t="s">
        <v>149</v>
      </c>
    </row>
    <row r="14" spans="2:2" ht="15" thickBot="1" x14ac:dyDescent="0.25">
      <c r="B14" s="84" t="s">
        <v>200</v>
      </c>
    </row>
    <row r="15" spans="2:2" ht="29.25" thickBot="1" x14ac:dyDescent="0.25">
      <c r="B15" s="47" t="s">
        <v>175</v>
      </c>
    </row>
    <row r="16" spans="2:2" ht="43.5" thickBot="1" x14ac:dyDescent="0.25">
      <c r="B16" s="47" t="s">
        <v>150</v>
      </c>
    </row>
    <row r="17" spans="2:2" ht="29.25" thickBot="1" x14ac:dyDescent="0.25">
      <c r="B17" s="48" t="s">
        <v>201</v>
      </c>
    </row>
    <row r="18" spans="2:2" ht="57.75" thickBot="1" x14ac:dyDescent="0.25">
      <c r="B18" s="48" t="s">
        <v>202</v>
      </c>
    </row>
    <row r="19" spans="2:2" ht="15" x14ac:dyDescent="0.25">
      <c r="B19" s="49" t="s">
        <v>160</v>
      </c>
    </row>
    <row r="20" spans="2:2" x14ac:dyDescent="0.2">
      <c r="B20" s="51" t="s">
        <v>154</v>
      </c>
    </row>
    <row r="21" spans="2:2" x14ac:dyDescent="0.2">
      <c r="B21" s="51" t="s">
        <v>155</v>
      </c>
    </row>
    <row r="22" spans="2:2" x14ac:dyDescent="0.2">
      <c r="B22" s="51" t="s">
        <v>156</v>
      </c>
    </row>
    <row r="23" spans="2:2" x14ac:dyDescent="0.2">
      <c r="B23" s="51" t="s">
        <v>157</v>
      </c>
    </row>
    <row r="24" spans="2:2" x14ac:dyDescent="0.2">
      <c r="B24" s="51" t="s">
        <v>158</v>
      </c>
    </row>
    <row r="25" spans="2:2" ht="15" thickBot="1" x14ac:dyDescent="0.25">
      <c r="B25" s="51" t="s">
        <v>159</v>
      </c>
    </row>
    <row r="26" spans="2:2" ht="15.75" thickBot="1" x14ac:dyDescent="0.3">
      <c r="B26" s="71" t="s">
        <v>163</v>
      </c>
    </row>
    <row r="27" spans="2:2" ht="57.75" thickBot="1" x14ac:dyDescent="0.25">
      <c r="B27" s="50" t="s">
        <v>195</v>
      </c>
    </row>
    <row r="28" spans="2:2" ht="30.75" customHeight="1" thickBot="1" x14ac:dyDescent="0.25">
      <c r="B28" s="50" t="s">
        <v>284</v>
      </c>
    </row>
    <row r="29" spans="2:2" ht="29.25" thickBot="1" x14ac:dyDescent="0.25">
      <c r="B29" s="50" t="s">
        <v>266</v>
      </c>
    </row>
    <row r="30" spans="2:2" s="105" customFormat="1" ht="15.75" thickBot="1" x14ac:dyDescent="0.3">
      <c r="B30" s="87" t="s">
        <v>164</v>
      </c>
    </row>
    <row r="31" spans="2:2" s="105" customFormat="1" ht="15.75" thickBot="1" x14ac:dyDescent="0.3">
      <c r="B31" s="88" t="s">
        <v>167</v>
      </c>
    </row>
    <row r="32" spans="2:2" s="105" customFormat="1" ht="43.5" thickBot="1" x14ac:dyDescent="0.25">
      <c r="B32" s="50" t="s">
        <v>259</v>
      </c>
    </row>
    <row r="33" spans="2:2" s="105" customFormat="1" x14ac:dyDescent="0.2">
      <c r="B33" s="77" t="s">
        <v>267</v>
      </c>
    </row>
    <row r="34" spans="2:2" s="105" customFormat="1" x14ac:dyDescent="0.2">
      <c r="B34" s="72" t="s">
        <v>180</v>
      </c>
    </row>
    <row r="35" spans="2:2" s="105" customFormat="1" x14ac:dyDescent="0.2">
      <c r="B35" s="72" t="s">
        <v>181</v>
      </c>
    </row>
    <row r="36" spans="2:2" s="105" customFormat="1" x14ac:dyDescent="0.2">
      <c r="B36" s="72" t="s">
        <v>182</v>
      </c>
    </row>
    <row r="37" spans="2:2" s="105" customFormat="1" x14ac:dyDescent="0.2">
      <c r="B37" s="72" t="s">
        <v>183</v>
      </c>
    </row>
    <row r="38" spans="2:2" s="105" customFormat="1" ht="15" thickBot="1" x14ac:dyDescent="0.25">
      <c r="B38" s="72" t="s">
        <v>204</v>
      </c>
    </row>
    <row r="39" spans="2:2" s="105" customFormat="1" ht="15" thickBot="1" x14ac:dyDescent="0.25">
      <c r="B39" s="50" t="s">
        <v>205</v>
      </c>
    </row>
    <row r="40" spans="2:2" s="105" customFormat="1" ht="15.75" thickBot="1" x14ac:dyDescent="0.3">
      <c r="B40" s="88" t="s">
        <v>166</v>
      </c>
    </row>
    <row r="41" spans="2:2" s="105" customFormat="1" ht="107.25" customHeight="1" thickBot="1" x14ac:dyDescent="0.3">
      <c r="B41" s="89" t="s">
        <v>283</v>
      </c>
    </row>
    <row r="42" spans="2:2" s="105" customFormat="1" ht="15.75" thickBot="1" x14ac:dyDescent="0.3">
      <c r="B42" s="88" t="s">
        <v>152</v>
      </c>
    </row>
    <row r="43" spans="2:2" s="105" customFormat="1" ht="29.25" thickBot="1" x14ac:dyDescent="0.25">
      <c r="B43" s="52" t="s">
        <v>206</v>
      </c>
    </row>
    <row r="44" spans="2:2" s="105" customFormat="1" ht="72" thickBot="1" x14ac:dyDescent="0.25">
      <c r="B44" s="80" t="s">
        <v>207</v>
      </c>
    </row>
    <row r="45" spans="2:2" s="105" customFormat="1" ht="100.5" thickBot="1" x14ac:dyDescent="0.25">
      <c r="B45" s="78" t="s">
        <v>260</v>
      </c>
    </row>
    <row r="46" spans="2:2" s="105" customFormat="1" ht="15.75" thickBot="1" x14ac:dyDescent="0.3">
      <c r="B46" s="88" t="s">
        <v>69</v>
      </c>
    </row>
    <row r="47" spans="2:2" s="105" customFormat="1" ht="100.5" thickBot="1" x14ac:dyDescent="0.25">
      <c r="B47" s="78" t="s">
        <v>208</v>
      </c>
    </row>
    <row r="48" spans="2:2" s="105" customFormat="1" ht="15" thickBot="1" x14ac:dyDescent="0.25">
      <c r="B48" s="78" t="s">
        <v>184</v>
      </c>
    </row>
    <row r="49" spans="2:30" s="105" customFormat="1" ht="15" x14ac:dyDescent="0.25">
      <c r="B49" s="62" t="s">
        <v>47</v>
      </c>
    </row>
    <row r="50" spans="2:30" ht="72" thickBot="1" x14ac:dyDescent="0.25">
      <c r="B50" s="69" t="s">
        <v>209</v>
      </c>
    </row>
    <row r="51" spans="2:30" s="105" customFormat="1" ht="15.75" thickBot="1" x14ac:dyDescent="0.3">
      <c r="B51" s="62" t="s">
        <v>171</v>
      </c>
    </row>
    <row r="52" spans="2:30" s="105" customFormat="1" ht="29.25" thickBot="1" x14ac:dyDescent="0.25">
      <c r="B52" s="80" t="s">
        <v>210</v>
      </c>
    </row>
    <row r="53" spans="2:30" ht="72" thickBot="1" x14ac:dyDescent="0.25">
      <c r="B53" s="79" t="s">
        <v>211</v>
      </c>
    </row>
    <row r="54" spans="2:30" s="105" customFormat="1" ht="15.75" thickBot="1" x14ac:dyDescent="0.3">
      <c r="B54" s="61" t="s">
        <v>73</v>
      </c>
    </row>
    <row r="55" spans="2:30" s="105" customFormat="1" ht="43.5" thickBot="1" x14ac:dyDescent="0.25">
      <c r="B55" s="80" t="s">
        <v>212</v>
      </c>
    </row>
    <row r="56" spans="2:30" ht="72" thickBot="1" x14ac:dyDescent="0.25">
      <c r="B56" s="69" t="s">
        <v>213</v>
      </c>
    </row>
    <row r="57" spans="2:30" ht="15.75" thickBot="1" x14ac:dyDescent="0.3">
      <c r="B57" s="61" t="s">
        <v>269</v>
      </c>
    </row>
    <row r="58" spans="2:30" ht="16.5" customHeight="1" thickBot="1" x14ac:dyDescent="0.25">
      <c r="B58" s="80" t="s">
        <v>281</v>
      </c>
    </row>
    <row r="59" spans="2:30" ht="120" customHeight="1" thickBot="1" x14ac:dyDescent="0.25">
      <c r="B59" s="81" t="s">
        <v>282</v>
      </c>
    </row>
    <row r="60" spans="2:30" ht="117.75" customHeight="1" thickBot="1" x14ac:dyDescent="0.25">
      <c r="B60" s="81" t="s">
        <v>279</v>
      </c>
    </row>
    <row r="61" spans="2:30" s="105" customFormat="1" ht="15.75" thickBot="1" x14ac:dyDescent="0.3">
      <c r="B61" s="61" t="s">
        <v>173</v>
      </c>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row>
    <row r="62" spans="2:30" s="105" customFormat="1" ht="15.75" thickBot="1" x14ac:dyDescent="0.3">
      <c r="B62" s="61" t="s">
        <v>214</v>
      </c>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row>
    <row r="63" spans="2:30" s="105" customFormat="1" ht="43.5" thickBot="1" x14ac:dyDescent="0.25">
      <c r="B63" s="81" t="s">
        <v>215</v>
      </c>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row>
    <row r="64" spans="2:30" s="105" customFormat="1" ht="43.5" thickBot="1" x14ac:dyDescent="0.25">
      <c r="B64" s="69" t="s">
        <v>185</v>
      </c>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row>
    <row r="65" spans="2:30" s="105" customFormat="1" ht="29.25" thickBot="1" x14ac:dyDescent="0.25">
      <c r="B65" s="81" t="s">
        <v>216</v>
      </c>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row>
    <row r="66" spans="2:30" s="105" customFormat="1" ht="15.75" thickBot="1" x14ac:dyDescent="0.25">
      <c r="B66" s="375" t="s">
        <v>151</v>
      </c>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row>
    <row r="67" spans="2:30" s="105" customFormat="1" ht="57" x14ac:dyDescent="0.2">
      <c r="B67" s="376" t="s">
        <v>268</v>
      </c>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row>
    <row r="68" spans="2:30" s="105" customFormat="1" ht="28.5" x14ac:dyDescent="0.2">
      <c r="B68" s="527" t="s">
        <v>277</v>
      </c>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row>
    <row r="69" spans="2:30" s="105" customFormat="1" ht="34.5" customHeight="1" thickBot="1" x14ac:dyDescent="0.25">
      <c r="B69" s="528" t="s">
        <v>278</v>
      </c>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row>
    <row r="70" spans="2:30" s="105" customFormat="1" ht="15" thickBot="1" x14ac:dyDescent="0.25">
      <c r="B70" s="69" t="s">
        <v>217</v>
      </c>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row>
    <row r="71" spans="2:30" s="105" customFormat="1" ht="43.5" thickBot="1" x14ac:dyDescent="0.25">
      <c r="B71" s="81" t="s">
        <v>218</v>
      </c>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row>
    <row r="72" spans="2:30" s="105" customFormat="1" ht="43.5" thickBot="1" x14ac:dyDescent="0.25">
      <c r="B72" s="391" t="s">
        <v>219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row>
    <row r="73" spans="2:30" ht="15.75" thickBot="1" x14ac:dyDescent="0.3">
      <c r="B73" s="377" t="s">
        <v>7</v>
      </c>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row>
    <row r="74" spans="2:30" s="144" customFormat="1" ht="15.75" thickBot="1" x14ac:dyDescent="0.3">
      <c r="B74" s="73" t="s">
        <v>214</v>
      </c>
    </row>
    <row r="75" spans="2:30" ht="72" thickBot="1" x14ac:dyDescent="0.25">
      <c r="B75" s="82" t="s">
        <v>220</v>
      </c>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row>
    <row r="76" spans="2:30" ht="29.25" thickBot="1" x14ac:dyDescent="0.25">
      <c r="B76" s="60" t="s">
        <v>221</v>
      </c>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row>
    <row r="77" spans="2:30" ht="43.5" thickBot="1" x14ac:dyDescent="0.25">
      <c r="B77" s="82" t="s">
        <v>222</v>
      </c>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row>
    <row r="78" spans="2:30" ht="29.25" thickBot="1" x14ac:dyDescent="0.25">
      <c r="B78" s="90" t="s">
        <v>223</v>
      </c>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row>
    <row r="79" spans="2:30" s="144" customFormat="1" ht="15.75" thickBot="1" x14ac:dyDescent="0.3">
      <c r="B79" s="74" t="s">
        <v>151</v>
      </c>
    </row>
    <row r="80" spans="2:30" s="144" customFormat="1" ht="57" x14ac:dyDescent="0.2">
      <c r="B80" s="75" t="s">
        <v>227</v>
      </c>
    </row>
    <row r="81" spans="2:30" s="144" customFormat="1" x14ac:dyDescent="0.2">
      <c r="B81" s="387" t="s">
        <v>231</v>
      </c>
    </row>
    <row r="82" spans="2:30" s="144" customFormat="1" x14ac:dyDescent="0.2">
      <c r="B82" s="387" t="s">
        <v>232</v>
      </c>
    </row>
    <row r="83" spans="2:30" s="144" customFormat="1" x14ac:dyDescent="0.2">
      <c r="B83" s="387" t="s">
        <v>233</v>
      </c>
    </row>
    <row r="84" spans="2:30" s="144" customFormat="1" x14ac:dyDescent="0.2">
      <c r="B84" s="387" t="s">
        <v>234</v>
      </c>
    </row>
    <row r="85" spans="2:30" s="144" customFormat="1" x14ac:dyDescent="0.2">
      <c r="B85" s="387" t="s">
        <v>235</v>
      </c>
    </row>
    <row r="86" spans="2:30" s="144" customFormat="1" ht="15" thickBot="1" x14ac:dyDescent="0.25">
      <c r="B86" s="387" t="s">
        <v>236</v>
      </c>
    </row>
    <row r="87" spans="2:30" s="105" customFormat="1" ht="102.75" x14ac:dyDescent="0.2">
      <c r="B87" s="384" t="s">
        <v>228</v>
      </c>
      <c r="C87" s="144"/>
      <c r="D87" s="144"/>
      <c r="E87" s="144"/>
      <c r="F87" s="144"/>
      <c r="G87" s="144"/>
      <c r="H87" s="144"/>
      <c r="I87" s="144"/>
      <c r="J87" s="144"/>
      <c r="K87" s="159"/>
      <c r="L87" s="159"/>
      <c r="M87" s="159"/>
      <c r="N87" s="159"/>
      <c r="O87" s="159"/>
      <c r="P87" s="159"/>
      <c r="Q87" s="159"/>
      <c r="R87" s="159"/>
      <c r="S87" s="159"/>
      <c r="T87" s="159"/>
      <c r="U87" s="159"/>
      <c r="V87" s="159"/>
      <c r="W87" s="159"/>
      <c r="X87" s="159"/>
      <c r="Y87" s="159"/>
      <c r="Z87" s="159"/>
      <c r="AA87" s="159"/>
      <c r="AB87" s="159"/>
      <c r="AC87" s="159"/>
      <c r="AD87" s="159"/>
    </row>
    <row r="88" spans="2:30" s="105" customFormat="1" ht="42.75" x14ac:dyDescent="0.2">
      <c r="B88" s="385" t="s">
        <v>229</v>
      </c>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row>
    <row r="89" spans="2:30" ht="57.75" x14ac:dyDescent="0.2">
      <c r="B89" s="386" t="s">
        <v>261</v>
      </c>
      <c r="C89" s="159"/>
      <c r="D89" s="159"/>
      <c r="E89" s="159"/>
      <c r="F89" s="159"/>
      <c r="G89" s="159"/>
      <c r="H89" s="159"/>
      <c r="I89" s="159"/>
      <c r="J89" s="159"/>
      <c r="K89" s="144"/>
      <c r="L89" s="144"/>
      <c r="M89" s="144"/>
      <c r="N89" s="144"/>
      <c r="O89" s="144"/>
      <c r="P89" s="144"/>
      <c r="Q89" s="144"/>
      <c r="R89" s="144"/>
      <c r="S89" s="144"/>
      <c r="T89" s="144"/>
      <c r="U89" s="144"/>
      <c r="V89" s="144"/>
      <c r="W89" s="144"/>
      <c r="X89" s="144"/>
      <c r="Y89" s="144"/>
      <c r="Z89" s="144"/>
      <c r="AA89" s="144"/>
      <c r="AB89" s="144"/>
      <c r="AC89" s="144"/>
      <c r="AD89" s="144"/>
    </row>
    <row r="90" spans="2:30" ht="101.25" thickBot="1" x14ac:dyDescent="0.25">
      <c r="B90" s="79" t="s">
        <v>262</v>
      </c>
      <c r="C90" s="159"/>
      <c r="D90" s="159"/>
      <c r="E90" s="159"/>
      <c r="F90" s="159"/>
      <c r="G90" s="159"/>
      <c r="H90" s="159"/>
      <c r="I90" s="159"/>
      <c r="J90" s="159"/>
      <c r="K90" s="144"/>
      <c r="L90" s="144"/>
      <c r="M90" s="144"/>
      <c r="N90" s="144"/>
      <c r="O90" s="144"/>
      <c r="P90" s="144"/>
      <c r="Q90" s="144"/>
      <c r="R90" s="144"/>
      <c r="S90" s="144"/>
      <c r="T90" s="144"/>
      <c r="U90" s="144"/>
      <c r="V90" s="144"/>
      <c r="W90" s="144"/>
      <c r="X90" s="144"/>
      <c r="Y90" s="144"/>
      <c r="Z90" s="144"/>
      <c r="AA90" s="144"/>
      <c r="AB90" s="144"/>
      <c r="AC90" s="144"/>
      <c r="AD90" s="144"/>
    </row>
    <row r="91" spans="2:30" ht="129.75" thickBot="1" x14ac:dyDescent="0.25">
      <c r="B91" s="386" t="s">
        <v>263</v>
      </c>
      <c r="C91" s="159"/>
      <c r="D91" s="159"/>
      <c r="E91" s="159"/>
      <c r="F91" s="159"/>
      <c r="G91" s="159"/>
      <c r="H91" s="159"/>
      <c r="I91" s="159"/>
      <c r="J91" s="159"/>
      <c r="K91" s="144"/>
      <c r="L91" s="144"/>
      <c r="M91" s="144"/>
      <c r="N91" s="144"/>
      <c r="O91" s="144"/>
      <c r="P91" s="144"/>
      <c r="Q91" s="144"/>
      <c r="R91" s="144"/>
      <c r="S91" s="144"/>
      <c r="T91" s="144"/>
      <c r="U91" s="144"/>
      <c r="V91" s="144"/>
      <c r="W91" s="144"/>
      <c r="X91" s="144"/>
      <c r="Y91" s="144"/>
      <c r="Z91" s="144"/>
      <c r="AA91" s="144"/>
      <c r="AB91" s="144"/>
      <c r="AC91" s="144"/>
      <c r="AD91" s="144"/>
    </row>
    <row r="92" spans="2:30" s="145" customFormat="1" ht="129.75" thickBot="1" x14ac:dyDescent="0.25">
      <c r="B92" s="388" t="s">
        <v>240</v>
      </c>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row>
    <row r="93" spans="2:30" s="145" customFormat="1" ht="101.25" thickBot="1" x14ac:dyDescent="0.25">
      <c r="B93" s="388" t="s">
        <v>244</v>
      </c>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row>
    <row r="94" spans="2:30" s="145" customFormat="1" ht="116.25" thickBot="1" x14ac:dyDescent="0.3">
      <c r="B94" s="388" t="s">
        <v>264</v>
      </c>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row>
    <row r="95" spans="2:30" s="145" customFormat="1" ht="44.25" thickBot="1" x14ac:dyDescent="0.25">
      <c r="B95" s="388" t="s">
        <v>241</v>
      </c>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row>
    <row r="96" spans="2:30" s="145" customFormat="1" ht="44.25" thickBot="1" x14ac:dyDescent="0.25">
      <c r="B96" s="388" t="s">
        <v>243</v>
      </c>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row>
    <row r="97" spans="2:30" ht="44.25" thickBot="1" x14ac:dyDescent="0.25">
      <c r="B97" s="388" t="s">
        <v>242</v>
      </c>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row>
    <row r="98" spans="2:30" ht="15.75" thickBot="1" x14ac:dyDescent="0.3">
      <c r="B98" s="442" t="s">
        <v>168</v>
      </c>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row>
    <row r="99" spans="2:30" ht="29.25" thickBot="1" x14ac:dyDescent="0.25">
      <c r="B99" s="70" t="s">
        <v>169</v>
      </c>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row>
    <row r="100" spans="2:30" ht="15.75" thickBot="1" x14ac:dyDescent="0.3">
      <c r="B100" s="76" t="s">
        <v>170</v>
      </c>
    </row>
    <row r="101" spans="2:30" ht="15" thickBot="1" x14ac:dyDescent="0.25">
      <c r="B101" s="160" t="s">
        <v>186</v>
      </c>
    </row>
    <row r="102" spans="2:30" ht="43.5" thickBot="1" x14ac:dyDescent="0.25">
      <c r="B102" s="160" t="s">
        <v>245</v>
      </c>
    </row>
    <row r="103" spans="2:30" ht="57.75" thickBot="1" x14ac:dyDescent="0.25">
      <c r="B103" s="161" t="s">
        <v>193</v>
      </c>
    </row>
    <row r="104" spans="2:30" ht="29.25" thickBot="1" x14ac:dyDescent="0.25">
      <c r="B104" s="161" t="s">
        <v>172</v>
      </c>
    </row>
    <row r="105" spans="2:30" ht="29.25" thickBot="1" x14ac:dyDescent="0.25">
      <c r="B105" s="173" t="s">
        <v>194</v>
      </c>
    </row>
    <row r="106" spans="2:30" ht="15" thickBot="1" x14ac:dyDescent="0.25">
      <c r="B106" s="162" t="s">
        <v>179</v>
      </c>
    </row>
    <row r="107" spans="2:30" ht="29.25" thickBot="1" x14ac:dyDescent="0.25">
      <c r="B107" s="174" t="s">
        <v>246</v>
      </c>
    </row>
    <row r="109" spans="2:30" x14ac:dyDescent="0.2">
      <c r="B109" s="175"/>
    </row>
    <row r="110" spans="2:30" x14ac:dyDescent="0.2">
      <c r="B110" s="17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workbookViewId="0">
      <selection activeCell="B3" sqref="B3"/>
    </sheetView>
  </sheetViews>
  <sheetFormatPr defaultColWidth="8.875" defaultRowHeight="14.25" x14ac:dyDescent="0.2"/>
  <cols>
    <col min="1" max="1" width="30.375" style="93" customWidth="1"/>
    <col min="2" max="2" width="22.375" style="93" customWidth="1"/>
    <col min="3" max="3" width="20.125" style="93" customWidth="1"/>
    <col min="4" max="7" width="14.875" style="93" customWidth="1"/>
    <col min="8" max="16384" width="8.875" style="93"/>
  </cols>
  <sheetData>
    <row r="1" spans="1:7" ht="15" x14ac:dyDescent="0.25">
      <c r="A1" s="447" t="s">
        <v>189</v>
      </c>
      <c r="B1" s="448"/>
      <c r="C1" s="448"/>
      <c r="D1" s="448"/>
      <c r="E1" s="448"/>
      <c r="F1" s="448"/>
      <c r="G1" s="449"/>
    </row>
    <row r="2" spans="1:7" ht="15" thickBot="1" x14ac:dyDescent="0.25">
      <c r="A2" s="134"/>
      <c r="B2" s="40" t="s">
        <v>146</v>
      </c>
      <c r="C2" s="40" t="str">
        <f>Salaries!B4</f>
        <v>FY22-23</v>
      </c>
      <c r="D2" s="40" t="str">
        <f>Salaries!C4</f>
        <v>FY23-24</v>
      </c>
      <c r="E2" s="40" t="str">
        <f>Salaries!D4</f>
        <v>FY24-25</v>
      </c>
      <c r="F2" s="135" t="str">
        <f>Salaries!E4</f>
        <v>FY25-26</v>
      </c>
      <c r="G2" s="136" t="str">
        <f>Salaries!F4</f>
        <v>FY26-27</v>
      </c>
    </row>
    <row r="3" spans="1:7" ht="15" thickTop="1" x14ac:dyDescent="0.2">
      <c r="A3" s="445" t="s">
        <v>46</v>
      </c>
      <c r="B3" s="446">
        <f>Instructions!B2</f>
        <v>0</v>
      </c>
      <c r="C3" s="137"/>
      <c r="D3" s="137"/>
      <c r="E3" s="137"/>
      <c r="F3" s="137"/>
      <c r="G3" s="138"/>
    </row>
    <row r="4" spans="1:7" x14ac:dyDescent="0.2">
      <c r="A4" s="25" t="s">
        <v>89</v>
      </c>
      <c r="B4" s="137"/>
      <c r="C4" s="242"/>
      <c r="D4" s="242"/>
      <c r="E4" s="242"/>
      <c r="F4" s="242"/>
      <c r="G4" s="243"/>
    </row>
    <row r="5" spans="1:7" x14ac:dyDescent="0.2">
      <c r="A5" s="25"/>
      <c r="B5" s="137"/>
      <c r="C5" s="137"/>
      <c r="D5" s="137"/>
      <c r="E5" s="137"/>
      <c r="F5" s="137"/>
      <c r="G5" s="138"/>
    </row>
    <row r="6" spans="1:7" x14ac:dyDescent="0.2">
      <c r="A6" s="25" t="s">
        <v>53</v>
      </c>
      <c r="B6" s="137">
        <v>0</v>
      </c>
      <c r="C6" s="140">
        <f>B11</f>
        <v>0</v>
      </c>
      <c r="D6" s="140">
        <f>C11</f>
        <v>0</v>
      </c>
      <c r="E6" s="140">
        <f>D11</f>
        <v>0</v>
      </c>
      <c r="F6" s="140">
        <f>E11</f>
        <v>0</v>
      </c>
      <c r="G6" s="141">
        <f>F11</f>
        <v>0</v>
      </c>
    </row>
    <row r="7" spans="1:7" x14ac:dyDescent="0.2">
      <c r="A7" s="25"/>
      <c r="B7" s="41"/>
      <c r="C7" s="140"/>
      <c r="D7" s="140"/>
      <c r="E7" s="140"/>
      <c r="F7" s="140"/>
      <c r="G7" s="141"/>
    </row>
    <row r="8" spans="1:7" x14ac:dyDescent="0.2">
      <c r="A8" s="25" t="s">
        <v>90</v>
      </c>
      <c r="B8" s="41">
        <f>'Revenue '!H48</f>
        <v>0</v>
      </c>
      <c r="C8" s="140">
        <f>'Revenue '!M48</f>
        <v>0</v>
      </c>
      <c r="D8" s="140">
        <f>'Revenue '!R48</f>
        <v>0</v>
      </c>
      <c r="E8" s="140">
        <f>'Revenue '!W48</f>
        <v>0</v>
      </c>
      <c r="F8" s="140">
        <f>'Revenue '!AB48</f>
        <v>0</v>
      </c>
      <c r="G8" s="141">
        <f>'Revenue '!AG48</f>
        <v>0</v>
      </c>
    </row>
    <row r="9" spans="1:7" x14ac:dyDescent="0.2">
      <c r="A9" s="25" t="s">
        <v>91</v>
      </c>
      <c r="B9" s="153">
        <f>Expenses!B113</f>
        <v>0</v>
      </c>
      <c r="C9" s="140">
        <f>Expenses!D113</f>
        <v>0</v>
      </c>
      <c r="D9" s="140">
        <f>Expenses!F113</f>
        <v>0</v>
      </c>
      <c r="E9" s="140">
        <f>Expenses!J113</f>
        <v>0</v>
      </c>
      <c r="F9" s="140">
        <f>Expenses!J113</f>
        <v>0</v>
      </c>
      <c r="G9" s="141">
        <f>Expenses!L113</f>
        <v>0</v>
      </c>
    </row>
    <row r="10" spans="1:7" x14ac:dyDescent="0.2">
      <c r="A10" s="25"/>
      <c r="B10" s="41"/>
      <c r="C10" s="140"/>
      <c r="D10" s="140"/>
      <c r="E10" s="140"/>
      <c r="F10" s="140"/>
      <c r="G10" s="141"/>
    </row>
    <row r="11" spans="1:7" ht="15.75" thickBot="1" x14ac:dyDescent="0.3">
      <c r="A11" s="26" t="s">
        <v>52</v>
      </c>
      <c r="B11" s="42">
        <f>B8-B9</f>
        <v>0</v>
      </c>
      <c r="C11" s="42">
        <f>C8-C9</f>
        <v>0</v>
      </c>
      <c r="D11" s="42">
        <f>D6+D8-D9</f>
        <v>0</v>
      </c>
      <c r="E11" s="42">
        <f>E6+E8-E9</f>
        <v>0</v>
      </c>
      <c r="F11" s="42">
        <f>F6+F8-F9</f>
        <v>0</v>
      </c>
      <c r="G11" s="43">
        <f>G6+G8-G9</f>
        <v>0</v>
      </c>
    </row>
    <row r="14" spans="1:7" ht="15" thickBot="1" x14ac:dyDescent="0.25"/>
    <row r="15" spans="1:7" ht="15" x14ac:dyDescent="0.25">
      <c r="A15" s="447" t="s">
        <v>190</v>
      </c>
      <c r="B15" s="448"/>
      <c r="C15" s="448"/>
      <c r="D15" s="448"/>
      <c r="E15" s="448"/>
      <c r="F15" s="448"/>
      <c r="G15" s="449"/>
    </row>
    <row r="16" spans="1:7" ht="15" thickBot="1" x14ac:dyDescent="0.25">
      <c r="A16" s="134"/>
      <c r="B16" s="40" t="s">
        <v>146</v>
      </c>
      <c r="C16" s="40" t="str">
        <f>Salaries!B4</f>
        <v>FY22-23</v>
      </c>
      <c r="D16" s="40" t="str">
        <f>Salaries!C4</f>
        <v>FY23-24</v>
      </c>
      <c r="E16" s="40" t="str">
        <f>Salaries!D4</f>
        <v>FY24-25</v>
      </c>
      <c r="F16" s="40" t="str">
        <f>Salaries!E4</f>
        <v>FY25-26</v>
      </c>
      <c r="G16" s="142" t="str">
        <f>Salaries!F4</f>
        <v>FY26-27</v>
      </c>
    </row>
    <row r="17" spans="1:7" ht="15" thickTop="1" x14ac:dyDescent="0.2">
      <c r="A17" s="445" t="s">
        <v>46</v>
      </c>
      <c r="B17" s="446">
        <f>Instructions!B2</f>
        <v>0</v>
      </c>
      <c r="C17" s="137"/>
      <c r="D17" s="137"/>
      <c r="E17" s="137"/>
      <c r="F17" s="137"/>
      <c r="G17" s="138"/>
    </row>
    <row r="18" spans="1:7" x14ac:dyDescent="0.2">
      <c r="A18" s="25" t="s">
        <v>265</v>
      </c>
      <c r="B18" s="137"/>
      <c r="C18" s="242"/>
      <c r="D18" s="242"/>
      <c r="E18" s="242"/>
      <c r="F18" s="242"/>
      <c r="G18" s="243"/>
    </row>
    <row r="19" spans="1:7" x14ac:dyDescent="0.2">
      <c r="A19" s="25"/>
      <c r="B19" s="137"/>
      <c r="C19" s="137"/>
      <c r="D19" s="137"/>
      <c r="E19" s="137"/>
      <c r="F19" s="137"/>
      <c r="G19" s="138"/>
    </row>
    <row r="20" spans="1:7" x14ac:dyDescent="0.2">
      <c r="A20" s="25" t="s">
        <v>53</v>
      </c>
      <c r="B20" s="137">
        <v>0</v>
      </c>
      <c r="C20" s="140">
        <f>B25</f>
        <v>0</v>
      </c>
      <c r="D20" s="140">
        <f>C25</f>
        <v>0</v>
      </c>
      <c r="E20" s="140">
        <f>D25</f>
        <v>0</v>
      </c>
      <c r="F20" s="140">
        <f>E25</f>
        <v>0</v>
      </c>
      <c r="G20" s="141">
        <f>F25</f>
        <v>0</v>
      </c>
    </row>
    <row r="21" spans="1:7" x14ac:dyDescent="0.2">
      <c r="A21" s="25"/>
      <c r="B21" s="41"/>
      <c r="C21" s="140"/>
      <c r="D21" s="140"/>
      <c r="E21" s="140"/>
      <c r="F21" s="140"/>
      <c r="G21" s="141"/>
    </row>
    <row r="22" spans="1:7" x14ac:dyDescent="0.2">
      <c r="A22" s="25" t="s">
        <v>90</v>
      </c>
      <c r="B22" s="41">
        <f>'Revenue '!J48</f>
        <v>0</v>
      </c>
      <c r="C22" s="140">
        <f>'Revenue '!O48</f>
        <v>0</v>
      </c>
      <c r="D22" s="140">
        <f>'Revenue '!T48</f>
        <v>0</v>
      </c>
      <c r="E22" s="140">
        <f>'Revenue '!Y48</f>
        <v>0</v>
      </c>
      <c r="F22" s="140">
        <f>'Revenue '!AD48</f>
        <v>0</v>
      </c>
      <c r="G22" s="141">
        <f>'Revenue '!AI48</f>
        <v>0</v>
      </c>
    </row>
    <row r="23" spans="1:7" x14ac:dyDescent="0.2">
      <c r="A23" s="25" t="s">
        <v>91</v>
      </c>
      <c r="B23" s="153">
        <f>Expenses!C113</f>
        <v>0</v>
      </c>
      <c r="C23" s="140">
        <f>Expenses!E113</f>
        <v>0</v>
      </c>
      <c r="D23" s="140">
        <f>Expenses!G113</f>
        <v>0</v>
      </c>
      <c r="E23" s="140">
        <f>Expenses!I113</f>
        <v>0</v>
      </c>
      <c r="F23" s="140">
        <f>Expenses!K113</f>
        <v>0</v>
      </c>
      <c r="G23" s="141">
        <f>Expenses!M113</f>
        <v>0</v>
      </c>
    </row>
    <row r="24" spans="1:7" x14ac:dyDescent="0.2">
      <c r="A24" s="25"/>
      <c r="B24" s="41"/>
      <c r="C24" s="140"/>
      <c r="D24" s="140"/>
      <c r="E24" s="140"/>
      <c r="F24" s="140"/>
      <c r="G24" s="141"/>
    </row>
    <row r="25" spans="1:7" ht="15.75" thickBot="1" x14ac:dyDescent="0.3">
      <c r="A25" s="26" t="s">
        <v>52</v>
      </c>
      <c r="B25" s="42">
        <f>B22-B23</f>
        <v>0</v>
      </c>
      <c r="C25" s="42">
        <f>C22-C23</f>
        <v>0</v>
      </c>
      <c r="D25" s="42">
        <f>D20+D22-D23</f>
        <v>0</v>
      </c>
      <c r="E25" s="42">
        <f>E20+E22-E23</f>
        <v>0</v>
      </c>
      <c r="F25" s="42">
        <f>F20+F22-F23</f>
        <v>0</v>
      </c>
      <c r="G25" s="43">
        <f>G20+G22-G23</f>
        <v>0</v>
      </c>
    </row>
    <row r="31" spans="1:7" x14ac:dyDescent="0.2">
      <c r="B31" s="4"/>
    </row>
  </sheetData>
  <sheetProtection algorithmName="SHA-512" hashValue="Yd5kirqRIE8je63TV29ya93QnCZnFBTKa7uiPBZI3z7H0sAeU62girJAedPPIelL3L2bok9sRJ/RrGi+PDRGdw==" saltValue="TaBgP12sXi8rzIR3YCL1IA==" spinCount="100000" sheet="1" objects="1" scenarios="1"/>
  <mergeCells count="2">
    <mergeCell ref="A1:G1"/>
    <mergeCell ref="A15:G15"/>
  </mergeCell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63"/>
  <sheetViews>
    <sheetView zoomScale="60" zoomScaleNormal="60" workbookViewId="0">
      <pane xSplit="4" ySplit="5" topLeftCell="E6" activePane="bottomRight" state="frozen"/>
      <selection pane="topRight" activeCell="E1" sqref="E1"/>
      <selection pane="bottomLeft" activeCell="A6" sqref="A6"/>
      <selection pane="bottomRight" activeCell="Q43" sqref="Q43"/>
    </sheetView>
  </sheetViews>
  <sheetFormatPr defaultColWidth="8.875" defaultRowHeight="14.25" x14ac:dyDescent="0.2"/>
  <cols>
    <col min="1" max="1" width="25.5" style="131" customWidth="1"/>
    <col min="2" max="2" width="42" style="131" customWidth="1"/>
    <col min="3" max="3" width="32.5" style="131" customWidth="1"/>
    <col min="4" max="4" width="25.5" style="132" customWidth="1"/>
    <col min="5" max="5" width="42.5" style="93" customWidth="1"/>
    <col min="6" max="6" width="2.5" style="93" customWidth="1"/>
    <col min="7" max="7" width="10.875" style="93" customWidth="1"/>
    <col min="8" max="8" width="15.5" style="93" customWidth="1"/>
    <col min="9" max="9" width="9.625" style="93" customWidth="1"/>
    <col min="10" max="10" width="15.625" style="93" customWidth="1"/>
    <col min="11" max="11" width="2.5" style="93" customWidth="1"/>
    <col min="12" max="12" width="10.875" style="93" customWidth="1"/>
    <col min="13" max="13" width="20.75" style="93" customWidth="1"/>
    <col min="14" max="14" width="11" style="93" customWidth="1"/>
    <col min="15" max="15" width="18.75" style="93" customWidth="1"/>
    <col min="16" max="16" width="2.5" style="93" customWidth="1"/>
    <col min="17" max="17" width="11.5" style="93" customWidth="1"/>
    <col min="18" max="18" width="15.5" style="93" customWidth="1"/>
    <col min="19" max="19" width="10.875" style="93" customWidth="1"/>
    <col min="20" max="20" width="12.625" style="93" customWidth="1"/>
    <col min="21" max="21" width="2.5" style="93" customWidth="1"/>
    <col min="22" max="22" width="10.875" style="93" customWidth="1"/>
    <col min="23" max="23" width="12.625" style="93" customWidth="1"/>
    <col min="24" max="24" width="10.875" style="93" customWidth="1"/>
    <col min="25" max="25" width="12.625" style="93" customWidth="1"/>
    <col min="26" max="26" width="2.5" style="93" customWidth="1"/>
    <col min="27" max="27" width="10.875" style="93" customWidth="1"/>
    <col min="28" max="28" width="12.625" style="93" customWidth="1"/>
    <col min="29" max="29" width="10.875" style="93" customWidth="1"/>
    <col min="30" max="30" width="12.625" style="93" customWidth="1"/>
    <col min="31" max="31" width="2.5" style="93" customWidth="1"/>
    <col min="32" max="32" width="10.875" style="93" customWidth="1"/>
    <col min="33" max="33" width="12.625" style="93" customWidth="1"/>
    <col min="34" max="34" width="10.875" style="93" customWidth="1"/>
    <col min="35" max="35" width="12.625" style="93" customWidth="1"/>
    <col min="36" max="36" width="2.5" style="93" customWidth="1"/>
    <col min="37" max="16384" width="8.875" style="93"/>
  </cols>
  <sheetData>
    <row r="1" spans="1:36" ht="21" thickBot="1" x14ac:dyDescent="0.35">
      <c r="A1" s="462"/>
      <c r="B1" s="463"/>
      <c r="C1" s="463"/>
      <c r="D1" s="463"/>
      <c r="E1" s="101"/>
      <c r="F1" s="106"/>
      <c r="G1" s="469" t="s">
        <v>145</v>
      </c>
      <c r="H1" s="470"/>
      <c r="I1" s="470"/>
      <c r="J1" s="471"/>
      <c r="L1" s="481" t="str">
        <f>Salaries!B4</f>
        <v>FY22-23</v>
      </c>
      <c r="M1" s="482"/>
      <c r="N1" s="482"/>
      <c r="O1" s="483"/>
      <c r="Q1" s="484" t="str">
        <f>Salaries!C4</f>
        <v>FY23-24</v>
      </c>
      <c r="R1" s="485"/>
      <c r="S1" s="485"/>
      <c r="T1" s="486"/>
      <c r="V1" s="475" t="str">
        <f>Salaries!D4</f>
        <v>FY24-25</v>
      </c>
      <c r="W1" s="476"/>
      <c r="X1" s="476"/>
      <c r="Y1" s="477"/>
      <c r="AA1" s="478" t="str">
        <f>Salaries!E4</f>
        <v>FY25-26</v>
      </c>
      <c r="AB1" s="479"/>
      <c r="AC1" s="479"/>
      <c r="AD1" s="480"/>
      <c r="AF1" s="472" t="str">
        <f>Salaries!F4</f>
        <v>FY26-27</v>
      </c>
      <c r="AG1" s="473"/>
      <c r="AH1" s="473"/>
      <c r="AI1" s="474"/>
    </row>
    <row r="2" spans="1:36" ht="15" x14ac:dyDescent="0.25">
      <c r="A2" s="19"/>
      <c r="B2" s="19"/>
      <c r="C2" s="19"/>
      <c r="D2" s="107"/>
      <c r="E2" s="101"/>
      <c r="F2" s="108"/>
      <c r="G2" s="450" t="s">
        <v>187</v>
      </c>
      <c r="H2" s="451"/>
      <c r="I2" s="452" t="s">
        <v>188</v>
      </c>
      <c r="J2" s="453"/>
      <c r="L2" s="450" t="s">
        <v>187</v>
      </c>
      <c r="M2" s="451"/>
      <c r="N2" s="452" t="s">
        <v>188</v>
      </c>
      <c r="O2" s="453"/>
      <c r="Q2" s="450" t="s">
        <v>187</v>
      </c>
      <c r="R2" s="451"/>
      <c r="S2" s="452" t="s">
        <v>188</v>
      </c>
      <c r="T2" s="453"/>
      <c r="V2" s="450" t="s">
        <v>187</v>
      </c>
      <c r="W2" s="451"/>
      <c r="X2" s="452" t="s">
        <v>188</v>
      </c>
      <c r="Y2" s="453"/>
      <c r="AA2" s="450" t="s">
        <v>187</v>
      </c>
      <c r="AB2" s="451"/>
      <c r="AC2" s="452" t="s">
        <v>188</v>
      </c>
      <c r="AD2" s="453"/>
      <c r="AF2" s="450" t="s">
        <v>187</v>
      </c>
      <c r="AG2" s="451"/>
      <c r="AH2" s="452" t="s">
        <v>188</v>
      </c>
      <c r="AI2" s="453"/>
    </row>
    <row r="3" spans="1:36" ht="33" customHeight="1" thickBot="1" x14ac:dyDescent="0.25">
      <c r="A3" s="19"/>
      <c r="B3" s="19"/>
      <c r="C3" s="19"/>
      <c r="D3" s="107"/>
      <c r="E3" s="94"/>
      <c r="F3" s="109"/>
      <c r="G3" s="110" t="s">
        <v>78</v>
      </c>
      <c r="H3" s="68" t="s">
        <v>178</v>
      </c>
      <c r="I3" s="111" t="s">
        <v>78</v>
      </c>
      <c r="J3" s="68" t="s">
        <v>178</v>
      </c>
      <c r="K3" s="94"/>
      <c r="L3" s="110" t="s">
        <v>78</v>
      </c>
      <c r="M3" s="68" t="s">
        <v>178</v>
      </c>
      <c r="N3" s="111" t="s">
        <v>78</v>
      </c>
      <c r="O3" s="68" t="s">
        <v>178</v>
      </c>
      <c r="P3" s="94"/>
      <c r="Q3" s="112" t="s">
        <v>78</v>
      </c>
      <c r="R3" s="68" t="s">
        <v>178</v>
      </c>
      <c r="S3" s="113" t="s">
        <v>78</v>
      </c>
      <c r="T3" s="68" t="s">
        <v>178</v>
      </c>
      <c r="U3" s="94"/>
      <c r="V3" s="112" t="s">
        <v>78</v>
      </c>
      <c r="W3" s="68" t="s">
        <v>178</v>
      </c>
      <c r="X3" s="113" t="s">
        <v>78</v>
      </c>
      <c r="Y3" s="68" t="s">
        <v>178</v>
      </c>
      <c r="Z3" s="94"/>
      <c r="AA3" s="112" t="s">
        <v>78</v>
      </c>
      <c r="AB3" s="68" t="s">
        <v>178</v>
      </c>
      <c r="AC3" s="113" t="s">
        <v>78</v>
      </c>
      <c r="AD3" s="68" t="s">
        <v>178</v>
      </c>
      <c r="AE3" s="94"/>
      <c r="AF3" s="112" t="s">
        <v>78</v>
      </c>
      <c r="AG3" s="68" t="s">
        <v>178</v>
      </c>
      <c r="AH3" s="113" t="s">
        <v>78</v>
      </c>
      <c r="AI3" s="68" t="s">
        <v>178</v>
      </c>
      <c r="AJ3" s="94"/>
    </row>
    <row r="4" spans="1:36" ht="39.75" customHeight="1" thickTop="1" thickBot="1" x14ac:dyDescent="0.3">
      <c r="A4" s="22" t="s">
        <v>166</v>
      </c>
      <c r="B4" s="23" t="s">
        <v>113</v>
      </c>
      <c r="C4" s="23" t="s">
        <v>56</v>
      </c>
      <c r="D4" s="24" t="s">
        <v>59</v>
      </c>
      <c r="E4" s="21" t="s">
        <v>117</v>
      </c>
      <c r="F4" s="114"/>
      <c r="G4" s="11"/>
      <c r="H4" s="12"/>
      <c r="I4" s="12"/>
      <c r="J4" s="13"/>
      <c r="K4" s="115"/>
      <c r="L4" s="11"/>
      <c r="M4" s="12"/>
      <c r="N4" s="12"/>
      <c r="O4" s="13"/>
      <c r="P4" s="115"/>
      <c r="Q4" s="116"/>
      <c r="R4" s="115"/>
      <c r="S4" s="115"/>
      <c r="T4" s="117"/>
      <c r="U4" s="115"/>
      <c r="V4" s="116"/>
      <c r="W4" s="115"/>
      <c r="X4" s="115"/>
      <c r="Y4" s="117"/>
      <c r="Z4" s="115"/>
      <c r="AA4" s="116"/>
      <c r="AB4" s="115"/>
      <c r="AC4" s="115"/>
      <c r="AD4" s="117"/>
      <c r="AE4" s="115"/>
      <c r="AF4" s="116"/>
      <c r="AG4" s="115"/>
      <c r="AH4" s="115"/>
      <c r="AI4" s="117"/>
      <c r="AJ4" s="101"/>
    </row>
    <row r="5" spans="1:36" ht="21.75" customHeight="1" thickBot="1" x14ac:dyDescent="0.3">
      <c r="A5" s="459" t="s">
        <v>197</v>
      </c>
      <c r="B5" s="460"/>
      <c r="C5" s="460"/>
      <c r="D5" s="460"/>
      <c r="E5" s="461"/>
      <c r="F5" s="118"/>
      <c r="G5" s="5"/>
      <c r="H5" s="28"/>
      <c r="I5" s="6"/>
      <c r="J5" s="119"/>
      <c r="K5" s="118"/>
      <c r="L5" s="6"/>
      <c r="M5" s="28"/>
      <c r="N5" s="6"/>
      <c r="O5" s="119"/>
      <c r="P5" s="120"/>
      <c r="Q5" s="121"/>
      <c r="R5" s="122"/>
      <c r="S5" s="123"/>
      <c r="T5" s="124"/>
      <c r="V5" s="121"/>
      <c r="W5" s="125"/>
      <c r="X5" s="126"/>
      <c r="Y5" s="127"/>
      <c r="AA5" s="121"/>
      <c r="AB5" s="125"/>
      <c r="AC5" s="126"/>
      <c r="AD5" s="127"/>
      <c r="AF5" s="121"/>
      <c r="AG5" s="125"/>
      <c r="AH5" s="126"/>
      <c r="AI5" s="127"/>
      <c r="AJ5" s="101"/>
    </row>
    <row r="6" spans="1:36" ht="15" customHeight="1" x14ac:dyDescent="0.2">
      <c r="A6" s="464" t="s">
        <v>54</v>
      </c>
      <c r="B6" s="466" t="s">
        <v>55</v>
      </c>
      <c r="C6" s="328" t="s">
        <v>58</v>
      </c>
      <c r="D6" s="329">
        <v>6003.93</v>
      </c>
      <c r="E6" s="258"/>
      <c r="F6" s="108"/>
      <c r="G6" s="53"/>
      <c r="H6" s="54">
        <f>G6*$D6</f>
        <v>0</v>
      </c>
      <c r="I6" s="55"/>
      <c r="J6" s="29">
        <f>I6*$D6</f>
        <v>0</v>
      </c>
      <c r="K6" s="108"/>
      <c r="L6" s="255"/>
      <c r="M6" s="352">
        <f>L6*$D6</f>
        <v>0</v>
      </c>
      <c r="N6" s="179"/>
      <c r="O6" s="353">
        <f>N6*$D6</f>
        <v>0</v>
      </c>
      <c r="P6" s="155"/>
      <c r="Q6" s="244"/>
      <c r="R6" s="354">
        <f>Q6*$D6</f>
        <v>0</v>
      </c>
      <c r="S6" s="245"/>
      <c r="T6" s="355">
        <f>S6*$D6</f>
        <v>0</v>
      </c>
      <c r="U6" s="155"/>
      <c r="V6" s="244"/>
      <c r="W6" s="356">
        <f t="shared" ref="W6:W12" si="0">V6*$D6</f>
        <v>0</v>
      </c>
      <c r="X6" s="245"/>
      <c r="Y6" s="355">
        <f>X6*$D6</f>
        <v>0</v>
      </c>
      <c r="Z6" s="155"/>
      <c r="AA6" s="244"/>
      <c r="AB6" s="356">
        <f t="shared" ref="AB6:AB12" si="1">AA6*$D6</f>
        <v>0</v>
      </c>
      <c r="AC6" s="245"/>
      <c r="AD6" s="355">
        <f>AC6*$D6</f>
        <v>0</v>
      </c>
      <c r="AE6" s="155"/>
      <c r="AF6" s="244"/>
      <c r="AG6" s="356">
        <f t="shared" ref="AG6:AG12" si="2">AF6*$D6</f>
        <v>0</v>
      </c>
      <c r="AH6" s="245"/>
      <c r="AI6" s="355">
        <f>AH6*$D6</f>
        <v>0</v>
      </c>
    </row>
    <row r="7" spans="1:36" x14ac:dyDescent="0.2">
      <c r="A7" s="464"/>
      <c r="B7" s="466"/>
      <c r="C7" s="330" t="s">
        <v>64</v>
      </c>
      <c r="D7" s="331">
        <v>3008.78</v>
      </c>
      <c r="E7" s="258"/>
      <c r="F7" s="108"/>
      <c r="G7" s="53"/>
      <c r="H7" s="54">
        <f t="shared" ref="H7:H12" si="3">G7*$D7</f>
        <v>0</v>
      </c>
      <c r="I7" s="55"/>
      <c r="J7" s="29">
        <f t="shared" ref="J7:J12" si="4">I7*$D7</f>
        <v>0</v>
      </c>
      <c r="K7" s="108"/>
      <c r="L7" s="255"/>
      <c r="M7" s="352">
        <f t="shared" ref="M7:M26" si="5">L7*$D7</f>
        <v>0</v>
      </c>
      <c r="N7" s="179"/>
      <c r="O7" s="353">
        <f t="shared" ref="O7:O26" si="6">N7*$D7</f>
        <v>0</v>
      </c>
      <c r="P7" s="155"/>
      <c r="Q7" s="244"/>
      <c r="R7" s="354">
        <f t="shared" ref="R7:R26" si="7">Q7*$D7</f>
        <v>0</v>
      </c>
      <c r="S7" s="245"/>
      <c r="T7" s="355">
        <f t="shared" ref="T7:T26" si="8">S7*$D7</f>
        <v>0</v>
      </c>
      <c r="U7" s="155"/>
      <c r="V7" s="244"/>
      <c r="W7" s="356">
        <f t="shared" si="0"/>
        <v>0</v>
      </c>
      <c r="X7" s="245"/>
      <c r="Y7" s="355">
        <f t="shared" ref="Y7:Y12" si="9">X7*$D7</f>
        <v>0</v>
      </c>
      <c r="Z7" s="155"/>
      <c r="AA7" s="244"/>
      <c r="AB7" s="356">
        <f t="shared" si="1"/>
        <v>0</v>
      </c>
      <c r="AC7" s="245"/>
      <c r="AD7" s="355">
        <f t="shared" ref="AD7:AD12" si="10">AC7*$D7</f>
        <v>0</v>
      </c>
      <c r="AE7" s="155"/>
      <c r="AF7" s="244"/>
      <c r="AG7" s="356">
        <f t="shared" si="2"/>
        <v>0</v>
      </c>
      <c r="AH7" s="245"/>
      <c r="AI7" s="355">
        <f t="shared" ref="AI7:AI12" si="11">AH7*$D7</f>
        <v>0</v>
      </c>
    </row>
    <row r="8" spans="1:36" x14ac:dyDescent="0.2">
      <c r="A8" s="464"/>
      <c r="B8" s="466"/>
      <c r="C8" s="330" t="s">
        <v>60</v>
      </c>
      <c r="D8" s="331">
        <v>5677.15</v>
      </c>
      <c r="E8" s="258"/>
      <c r="F8" s="108"/>
      <c r="G8" s="53"/>
      <c r="H8" s="54">
        <f t="shared" si="3"/>
        <v>0</v>
      </c>
      <c r="I8" s="55"/>
      <c r="J8" s="29">
        <f t="shared" si="4"/>
        <v>0</v>
      </c>
      <c r="K8" s="108"/>
      <c r="L8" s="255"/>
      <c r="M8" s="352">
        <f t="shared" si="5"/>
        <v>0</v>
      </c>
      <c r="N8" s="179"/>
      <c r="O8" s="353">
        <f t="shared" si="6"/>
        <v>0</v>
      </c>
      <c r="P8" s="155"/>
      <c r="Q8" s="244"/>
      <c r="R8" s="354">
        <f t="shared" si="7"/>
        <v>0</v>
      </c>
      <c r="S8" s="245"/>
      <c r="T8" s="355">
        <f t="shared" si="8"/>
        <v>0</v>
      </c>
      <c r="U8" s="155"/>
      <c r="V8" s="244"/>
      <c r="W8" s="356">
        <f t="shared" si="0"/>
        <v>0</v>
      </c>
      <c r="X8" s="245"/>
      <c r="Y8" s="355">
        <f t="shared" si="9"/>
        <v>0</v>
      </c>
      <c r="Z8" s="155"/>
      <c r="AA8" s="244"/>
      <c r="AB8" s="356">
        <f t="shared" si="1"/>
        <v>0</v>
      </c>
      <c r="AC8" s="245"/>
      <c r="AD8" s="355">
        <f t="shared" si="10"/>
        <v>0</v>
      </c>
      <c r="AE8" s="155"/>
      <c r="AF8" s="244"/>
      <c r="AG8" s="356">
        <f t="shared" si="2"/>
        <v>0</v>
      </c>
      <c r="AH8" s="245"/>
      <c r="AI8" s="355">
        <f t="shared" si="11"/>
        <v>0</v>
      </c>
    </row>
    <row r="9" spans="1:36" x14ac:dyDescent="0.2">
      <c r="A9" s="464"/>
      <c r="B9" s="466"/>
      <c r="C9" s="330" t="s">
        <v>65</v>
      </c>
      <c r="D9" s="331">
        <v>2878.15</v>
      </c>
      <c r="E9" s="258"/>
      <c r="F9" s="108"/>
      <c r="G9" s="53"/>
      <c r="H9" s="54">
        <f t="shared" si="3"/>
        <v>0</v>
      </c>
      <c r="I9" s="55"/>
      <c r="J9" s="29">
        <f t="shared" si="4"/>
        <v>0</v>
      </c>
      <c r="K9" s="108"/>
      <c r="L9" s="255"/>
      <c r="M9" s="352">
        <f t="shared" si="5"/>
        <v>0</v>
      </c>
      <c r="N9" s="179"/>
      <c r="O9" s="353">
        <f t="shared" si="6"/>
        <v>0</v>
      </c>
      <c r="P9" s="155"/>
      <c r="Q9" s="244"/>
      <c r="R9" s="354">
        <f>Q9*$D9</f>
        <v>0</v>
      </c>
      <c r="S9" s="245"/>
      <c r="T9" s="355">
        <f t="shared" si="8"/>
        <v>0</v>
      </c>
      <c r="U9" s="155"/>
      <c r="V9" s="244"/>
      <c r="W9" s="356">
        <f t="shared" si="0"/>
        <v>0</v>
      </c>
      <c r="X9" s="245"/>
      <c r="Y9" s="355">
        <f t="shared" si="9"/>
        <v>0</v>
      </c>
      <c r="Z9" s="155"/>
      <c r="AA9" s="244"/>
      <c r="AB9" s="356">
        <f t="shared" si="1"/>
        <v>0</v>
      </c>
      <c r="AC9" s="245"/>
      <c r="AD9" s="355">
        <f t="shared" si="10"/>
        <v>0</v>
      </c>
      <c r="AE9" s="155"/>
      <c r="AF9" s="244"/>
      <c r="AG9" s="356">
        <f t="shared" si="2"/>
        <v>0</v>
      </c>
      <c r="AH9" s="245"/>
      <c r="AI9" s="355">
        <f t="shared" si="11"/>
        <v>0</v>
      </c>
    </row>
    <row r="10" spans="1:36" x14ac:dyDescent="0.2">
      <c r="A10" s="464"/>
      <c r="B10" s="466"/>
      <c r="C10" s="330" t="s">
        <v>61</v>
      </c>
      <c r="D10" s="331">
        <v>6797.04</v>
      </c>
      <c r="E10" s="258"/>
      <c r="F10" s="108"/>
      <c r="G10" s="53"/>
      <c r="H10" s="54">
        <f t="shared" si="3"/>
        <v>0</v>
      </c>
      <c r="I10" s="55"/>
      <c r="J10" s="29">
        <f t="shared" si="4"/>
        <v>0</v>
      </c>
      <c r="K10" s="108"/>
      <c r="L10" s="255"/>
      <c r="M10" s="352">
        <f t="shared" si="5"/>
        <v>0</v>
      </c>
      <c r="N10" s="179"/>
      <c r="O10" s="353">
        <f t="shared" si="6"/>
        <v>0</v>
      </c>
      <c r="P10" s="155"/>
      <c r="Q10" s="244"/>
      <c r="R10" s="354">
        <f t="shared" si="7"/>
        <v>0</v>
      </c>
      <c r="S10" s="245"/>
      <c r="T10" s="355">
        <f t="shared" si="8"/>
        <v>0</v>
      </c>
      <c r="U10" s="155"/>
      <c r="V10" s="244"/>
      <c r="W10" s="356">
        <f t="shared" si="0"/>
        <v>0</v>
      </c>
      <c r="X10" s="245"/>
      <c r="Y10" s="355">
        <f t="shared" si="9"/>
        <v>0</v>
      </c>
      <c r="Z10" s="155"/>
      <c r="AA10" s="244"/>
      <c r="AB10" s="356">
        <f t="shared" si="1"/>
        <v>0</v>
      </c>
      <c r="AC10" s="245"/>
      <c r="AD10" s="355">
        <f t="shared" si="10"/>
        <v>0</v>
      </c>
      <c r="AE10" s="155"/>
      <c r="AF10" s="244"/>
      <c r="AG10" s="356">
        <f t="shared" si="2"/>
        <v>0</v>
      </c>
      <c r="AH10" s="245"/>
      <c r="AI10" s="355">
        <f t="shared" si="11"/>
        <v>0</v>
      </c>
    </row>
    <row r="11" spans="1:36" x14ac:dyDescent="0.2">
      <c r="A11" s="464"/>
      <c r="B11" s="466"/>
      <c r="C11" s="330" t="s">
        <v>63</v>
      </c>
      <c r="D11" s="331">
        <v>5061.53</v>
      </c>
      <c r="E11" s="258"/>
      <c r="F11" s="108"/>
      <c r="G11" s="53"/>
      <c r="H11" s="54">
        <f t="shared" si="3"/>
        <v>0</v>
      </c>
      <c r="I11" s="55"/>
      <c r="J11" s="29">
        <f t="shared" si="4"/>
        <v>0</v>
      </c>
      <c r="K11" s="108"/>
      <c r="L11" s="255"/>
      <c r="M11" s="352">
        <f>L11*$D11</f>
        <v>0</v>
      </c>
      <c r="N11" s="179"/>
      <c r="O11" s="353">
        <f>N11*$D11</f>
        <v>0</v>
      </c>
      <c r="P11" s="155"/>
      <c r="Q11" s="244"/>
      <c r="R11" s="354">
        <f>Q11*$D11</f>
        <v>0</v>
      </c>
      <c r="S11" s="245"/>
      <c r="T11" s="355">
        <f t="shared" si="8"/>
        <v>0</v>
      </c>
      <c r="U11" s="155"/>
      <c r="V11" s="244"/>
      <c r="W11" s="356">
        <f t="shared" si="0"/>
        <v>0</v>
      </c>
      <c r="X11" s="245"/>
      <c r="Y11" s="355">
        <f t="shared" si="9"/>
        <v>0</v>
      </c>
      <c r="Z11" s="155"/>
      <c r="AA11" s="244"/>
      <c r="AB11" s="356">
        <f t="shared" si="1"/>
        <v>0</v>
      </c>
      <c r="AC11" s="245"/>
      <c r="AD11" s="355">
        <f t="shared" si="10"/>
        <v>0</v>
      </c>
      <c r="AE11" s="155"/>
      <c r="AF11" s="244"/>
      <c r="AG11" s="356">
        <f t="shared" si="2"/>
        <v>0</v>
      </c>
      <c r="AH11" s="245"/>
      <c r="AI11" s="355">
        <f t="shared" si="11"/>
        <v>0</v>
      </c>
    </row>
    <row r="12" spans="1:36" ht="15" thickBot="1" x14ac:dyDescent="0.25">
      <c r="A12" s="465"/>
      <c r="B12" s="467"/>
      <c r="C12" s="330" t="s">
        <v>62</v>
      </c>
      <c r="D12" s="331">
        <v>3326.02</v>
      </c>
      <c r="E12" s="258"/>
      <c r="F12" s="108"/>
      <c r="G12" s="53"/>
      <c r="H12" s="54">
        <f t="shared" si="3"/>
        <v>0</v>
      </c>
      <c r="I12" s="55"/>
      <c r="J12" s="29">
        <f t="shared" si="4"/>
        <v>0</v>
      </c>
      <c r="K12" s="108"/>
      <c r="L12" s="255"/>
      <c r="M12" s="352">
        <f t="shared" si="5"/>
        <v>0</v>
      </c>
      <c r="N12" s="179"/>
      <c r="O12" s="353">
        <f t="shared" si="6"/>
        <v>0</v>
      </c>
      <c r="P12" s="155"/>
      <c r="Q12" s="244"/>
      <c r="R12" s="354">
        <f t="shared" si="7"/>
        <v>0</v>
      </c>
      <c r="S12" s="245"/>
      <c r="T12" s="355">
        <f t="shared" si="8"/>
        <v>0</v>
      </c>
      <c r="U12" s="155"/>
      <c r="V12" s="244"/>
      <c r="W12" s="356">
        <f t="shared" si="0"/>
        <v>0</v>
      </c>
      <c r="X12" s="245"/>
      <c r="Y12" s="355">
        <f t="shared" si="9"/>
        <v>0</v>
      </c>
      <c r="Z12" s="155"/>
      <c r="AA12" s="244"/>
      <c r="AB12" s="356">
        <f t="shared" si="1"/>
        <v>0</v>
      </c>
      <c r="AC12" s="245"/>
      <c r="AD12" s="355">
        <f t="shared" si="10"/>
        <v>0</v>
      </c>
      <c r="AE12" s="155"/>
      <c r="AF12" s="244"/>
      <c r="AG12" s="356">
        <f t="shared" si="2"/>
        <v>0</v>
      </c>
      <c r="AH12" s="245"/>
      <c r="AI12" s="355">
        <f t="shared" si="11"/>
        <v>0</v>
      </c>
    </row>
    <row r="13" spans="1:36" s="27" customFormat="1" ht="21" customHeight="1" thickBot="1" x14ac:dyDescent="0.3">
      <c r="A13" s="332"/>
      <c r="B13" s="333"/>
      <c r="C13" s="334" t="s">
        <v>111</v>
      </c>
      <c r="D13" s="335"/>
      <c r="E13" s="307"/>
      <c r="F13" s="65"/>
      <c r="G13" s="56">
        <f t="shared" ref="G13:N13" si="12">SUM(G6:G12)</f>
        <v>0</v>
      </c>
      <c r="H13" s="57">
        <f t="shared" si="12"/>
        <v>0</v>
      </c>
      <c r="I13" s="58">
        <f t="shared" si="12"/>
        <v>0</v>
      </c>
      <c r="J13" s="31">
        <f t="shared" si="12"/>
        <v>0</v>
      </c>
      <c r="K13" s="65"/>
      <c r="L13" s="357">
        <f t="shared" si="12"/>
        <v>0</v>
      </c>
      <c r="M13" s="358">
        <f t="shared" si="12"/>
        <v>0</v>
      </c>
      <c r="N13" s="359">
        <f t="shared" si="12"/>
        <v>0</v>
      </c>
      <c r="O13" s="360">
        <f>SUM(O6:O12)</f>
        <v>0</v>
      </c>
      <c r="P13" s="361"/>
      <c r="Q13" s="362">
        <f>SUM(Q6:Q12)</f>
        <v>0</v>
      </c>
      <c r="R13" s="363">
        <f>SUM(R6:R12)</f>
        <v>0</v>
      </c>
      <c r="S13" s="364">
        <f>SUM(S6:S12)</f>
        <v>0</v>
      </c>
      <c r="T13" s="365">
        <f>S13*$D13</f>
        <v>0</v>
      </c>
      <c r="U13" s="361"/>
      <c r="V13" s="362">
        <f>SUM(V6:V12)</f>
        <v>0</v>
      </c>
      <c r="W13" s="366">
        <f>SUM(W6:W12)</f>
        <v>0</v>
      </c>
      <c r="X13" s="364">
        <f>SUM(X6:X12)</f>
        <v>0</v>
      </c>
      <c r="Y13" s="365">
        <f>X13*$D13</f>
        <v>0</v>
      </c>
      <c r="Z13" s="361"/>
      <c r="AA13" s="362">
        <f>SUM(AA6:AA12)</f>
        <v>0</v>
      </c>
      <c r="AB13" s="366">
        <f>SUM(AB6:AB12)</f>
        <v>0</v>
      </c>
      <c r="AC13" s="364">
        <f>SUM(AC6:AC12)</f>
        <v>0</v>
      </c>
      <c r="AD13" s="365">
        <f>AC13*$D13</f>
        <v>0</v>
      </c>
      <c r="AE13" s="361"/>
      <c r="AF13" s="362">
        <f>SUM(AF6:AF12)</f>
        <v>0</v>
      </c>
      <c r="AG13" s="366">
        <f>SUM(AG6:AG12)</f>
        <v>0</v>
      </c>
      <c r="AH13" s="364">
        <f>SUM(AH6:AH12)</f>
        <v>0</v>
      </c>
      <c r="AI13" s="365">
        <f>AH13*$D13</f>
        <v>0</v>
      </c>
    </row>
    <row r="14" spans="1:36" ht="30" customHeight="1" x14ac:dyDescent="0.2">
      <c r="A14" s="454" t="s">
        <v>66</v>
      </c>
      <c r="B14" s="468" t="s">
        <v>55</v>
      </c>
      <c r="C14" s="336" t="s">
        <v>57</v>
      </c>
      <c r="D14" s="337">
        <v>2090.21</v>
      </c>
      <c r="E14" s="258"/>
      <c r="F14" s="108"/>
      <c r="G14" s="53"/>
      <c r="H14" s="54">
        <f>G14*$D14</f>
        <v>0</v>
      </c>
      <c r="I14" s="59"/>
      <c r="J14" s="32">
        <f>I14*$D14</f>
        <v>0</v>
      </c>
      <c r="K14" s="108"/>
      <c r="L14" s="255"/>
      <c r="M14" s="352">
        <f t="shared" si="5"/>
        <v>0</v>
      </c>
      <c r="N14" s="245"/>
      <c r="O14" s="367">
        <f t="shared" si="6"/>
        <v>0</v>
      </c>
      <c r="P14" s="155"/>
      <c r="Q14" s="244"/>
      <c r="R14" s="354">
        <f t="shared" si="7"/>
        <v>0</v>
      </c>
      <c r="S14" s="245"/>
      <c r="T14" s="355">
        <f t="shared" si="8"/>
        <v>0</v>
      </c>
      <c r="U14" s="155"/>
      <c r="V14" s="244"/>
      <c r="W14" s="356">
        <f t="shared" ref="W14:W26" si="13">V14*$D14</f>
        <v>0</v>
      </c>
      <c r="X14" s="245"/>
      <c r="Y14" s="355">
        <f t="shared" ref="Y14:Y26" si="14">X14*$D14</f>
        <v>0</v>
      </c>
      <c r="Z14" s="155"/>
      <c r="AA14" s="244"/>
      <c r="AB14" s="356">
        <f t="shared" ref="AB14:AB26" si="15">AA14*$D14</f>
        <v>0</v>
      </c>
      <c r="AC14" s="245"/>
      <c r="AD14" s="355">
        <f t="shared" ref="AD14:AD26" si="16">AC14*$D14</f>
        <v>0</v>
      </c>
      <c r="AE14" s="155"/>
      <c r="AF14" s="244"/>
      <c r="AG14" s="356">
        <f t="shared" ref="AG14:AG26" si="17">AF14*$D14</f>
        <v>0</v>
      </c>
      <c r="AH14" s="245"/>
      <c r="AI14" s="355">
        <f t="shared" ref="AI14:AI26" si="18">AH14*$D14</f>
        <v>0</v>
      </c>
    </row>
    <row r="15" spans="1:36" x14ac:dyDescent="0.2">
      <c r="A15" s="455"/>
      <c r="B15" s="457"/>
      <c r="C15" s="336" t="s">
        <v>67</v>
      </c>
      <c r="D15" s="337">
        <v>1953.47</v>
      </c>
      <c r="E15" s="258"/>
      <c r="F15" s="108"/>
      <c r="G15" s="53"/>
      <c r="H15" s="54">
        <f>G15*$D15</f>
        <v>0</v>
      </c>
      <c r="I15" s="59"/>
      <c r="J15" s="32">
        <f>I15*$D15</f>
        <v>0</v>
      </c>
      <c r="K15" s="108"/>
      <c r="L15" s="255"/>
      <c r="M15" s="352">
        <f t="shared" si="5"/>
        <v>0</v>
      </c>
      <c r="N15" s="245"/>
      <c r="O15" s="367">
        <f t="shared" si="6"/>
        <v>0</v>
      </c>
      <c r="P15" s="155"/>
      <c r="Q15" s="244"/>
      <c r="R15" s="354">
        <f t="shared" si="7"/>
        <v>0</v>
      </c>
      <c r="S15" s="245"/>
      <c r="T15" s="355">
        <f t="shared" si="8"/>
        <v>0</v>
      </c>
      <c r="U15" s="155"/>
      <c r="V15" s="244"/>
      <c r="W15" s="356">
        <f t="shared" si="13"/>
        <v>0</v>
      </c>
      <c r="X15" s="245"/>
      <c r="Y15" s="355">
        <f t="shared" si="14"/>
        <v>0</v>
      </c>
      <c r="Z15" s="155"/>
      <c r="AA15" s="244"/>
      <c r="AB15" s="356">
        <f t="shared" si="15"/>
        <v>0</v>
      </c>
      <c r="AC15" s="245"/>
      <c r="AD15" s="355">
        <f t="shared" si="16"/>
        <v>0</v>
      </c>
      <c r="AE15" s="155"/>
      <c r="AF15" s="244"/>
      <c r="AG15" s="356">
        <f t="shared" si="17"/>
        <v>0</v>
      </c>
      <c r="AH15" s="245"/>
      <c r="AI15" s="355">
        <f t="shared" si="18"/>
        <v>0</v>
      </c>
    </row>
    <row r="16" spans="1:36" ht="15" thickBot="1" x14ac:dyDescent="0.25">
      <c r="A16" s="456"/>
      <c r="B16" s="458"/>
      <c r="C16" s="338" t="s">
        <v>68</v>
      </c>
      <c r="D16" s="337">
        <v>2422.29</v>
      </c>
      <c r="E16" s="258"/>
      <c r="F16" s="108"/>
      <c r="G16" s="53"/>
      <c r="H16" s="54">
        <f>G16*$D16</f>
        <v>0</v>
      </c>
      <c r="I16" s="59"/>
      <c r="J16" s="32">
        <f>I16*$D16</f>
        <v>0</v>
      </c>
      <c r="K16" s="108"/>
      <c r="L16" s="255"/>
      <c r="M16" s="352">
        <f t="shared" si="5"/>
        <v>0</v>
      </c>
      <c r="N16" s="245"/>
      <c r="O16" s="367">
        <f t="shared" si="6"/>
        <v>0</v>
      </c>
      <c r="P16" s="155"/>
      <c r="Q16" s="244"/>
      <c r="R16" s="354">
        <f t="shared" si="7"/>
        <v>0</v>
      </c>
      <c r="S16" s="245"/>
      <c r="T16" s="355">
        <f t="shared" si="8"/>
        <v>0</v>
      </c>
      <c r="U16" s="155"/>
      <c r="V16" s="244"/>
      <c r="W16" s="356">
        <f t="shared" si="13"/>
        <v>0</v>
      </c>
      <c r="X16" s="245"/>
      <c r="Y16" s="355">
        <f t="shared" si="14"/>
        <v>0</v>
      </c>
      <c r="Z16" s="155"/>
      <c r="AA16" s="244"/>
      <c r="AB16" s="356">
        <f t="shared" si="15"/>
        <v>0</v>
      </c>
      <c r="AC16" s="245"/>
      <c r="AD16" s="355">
        <f t="shared" si="16"/>
        <v>0</v>
      </c>
      <c r="AE16" s="155"/>
      <c r="AF16" s="244"/>
      <c r="AG16" s="356">
        <f t="shared" si="17"/>
        <v>0</v>
      </c>
      <c r="AH16" s="245"/>
      <c r="AI16" s="355">
        <f t="shared" si="18"/>
        <v>0</v>
      </c>
    </row>
    <row r="17" spans="1:35" s="2" customFormat="1" ht="21.75" customHeight="1" thickBot="1" x14ac:dyDescent="0.3">
      <c r="A17" s="339"/>
      <c r="B17" s="340"/>
      <c r="C17" s="334" t="s">
        <v>110</v>
      </c>
      <c r="D17" s="341"/>
      <c r="E17" s="309"/>
      <c r="F17" s="66"/>
      <c r="G17" s="56">
        <f t="shared" ref="G17:N17" si="19">SUM(G14:G16)</f>
        <v>0</v>
      </c>
      <c r="H17" s="57">
        <f t="shared" si="19"/>
        <v>0</v>
      </c>
      <c r="I17" s="58">
        <f t="shared" si="19"/>
        <v>0</v>
      </c>
      <c r="J17" s="31">
        <f t="shared" si="19"/>
        <v>0</v>
      </c>
      <c r="K17" s="66"/>
      <c r="L17" s="357">
        <f t="shared" si="19"/>
        <v>0</v>
      </c>
      <c r="M17" s="358">
        <f>SUM(M14:M16)</f>
        <v>0</v>
      </c>
      <c r="N17" s="359">
        <f t="shared" si="19"/>
        <v>0</v>
      </c>
      <c r="O17" s="358">
        <f>SUM(O14:O16)</f>
        <v>0</v>
      </c>
      <c r="P17" s="368"/>
      <c r="Q17" s="362">
        <f>SUM(Q14:Q16)</f>
        <v>0</v>
      </c>
      <c r="R17" s="358">
        <f>SUM(R14:R16)</f>
        <v>0</v>
      </c>
      <c r="S17" s="364">
        <f>SUM(S14:S16)</f>
        <v>0</v>
      </c>
      <c r="T17" s="358">
        <f>SUM(T14:T16)</f>
        <v>0</v>
      </c>
      <c r="U17" s="368"/>
      <c r="V17" s="362">
        <f>SUM(V14:V16)</f>
        <v>0</v>
      </c>
      <c r="W17" s="358">
        <f>SUM(W14:W16)</f>
        <v>0</v>
      </c>
      <c r="X17" s="364">
        <f>SUM(X14:X16)</f>
        <v>0</v>
      </c>
      <c r="Y17" s="358">
        <f>SUM(Y14:Y16)</f>
        <v>0</v>
      </c>
      <c r="Z17" s="368"/>
      <c r="AA17" s="362">
        <f>SUM(AA14:AA16)</f>
        <v>0</v>
      </c>
      <c r="AB17" s="358">
        <f>SUM(AB14:AB16)</f>
        <v>0</v>
      </c>
      <c r="AC17" s="364">
        <f>SUM(AC14:AC16)</f>
        <v>0</v>
      </c>
      <c r="AD17" s="358">
        <f>SUM(AD14:AD16)</f>
        <v>0</v>
      </c>
      <c r="AE17" s="368"/>
      <c r="AF17" s="362">
        <f>SUM(AF14:AF16)</f>
        <v>0</v>
      </c>
      <c r="AG17" s="358">
        <f>SUM(AG14:AG16)</f>
        <v>0</v>
      </c>
      <c r="AH17" s="364">
        <f>SUM(AH14:AH16)</f>
        <v>0</v>
      </c>
      <c r="AI17" s="358">
        <f>SUM(AI14:AI16)</f>
        <v>0</v>
      </c>
    </row>
    <row r="18" spans="1:35" ht="15.75" thickBot="1" x14ac:dyDescent="0.3">
      <c r="A18" s="342" t="s">
        <v>69</v>
      </c>
      <c r="B18" s="343" t="s">
        <v>70</v>
      </c>
      <c r="C18" s="344"/>
      <c r="D18" s="345">
        <v>1625</v>
      </c>
      <c r="E18" s="258"/>
      <c r="F18" s="108"/>
      <c r="G18" s="53"/>
      <c r="H18" s="54">
        <f t="shared" ref="H18:H26" si="20">G18*$D18</f>
        <v>0</v>
      </c>
      <c r="I18" s="59"/>
      <c r="J18" s="32">
        <f t="shared" ref="J18:J26" si="21">I18*$D18</f>
        <v>0</v>
      </c>
      <c r="K18" s="108"/>
      <c r="L18" s="255"/>
      <c r="M18" s="352">
        <f t="shared" si="5"/>
        <v>0</v>
      </c>
      <c r="N18" s="245"/>
      <c r="O18" s="367">
        <f t="shared" si="6"/>
        <v>0</v>
      </c>
      <c r="P18" s="155"/>
      <c r="Q18" s="244"/>
      <c r="R18" s="354">
        <f>Q18*$D18</f>
        <v>0</v>
      </c>
      <c r="S18" s="245"/>
      <c r="T18" s="355">
        <f t="shared" si="8"/>
        <v>0</v>
      </c>
      <c r="U18" s="155"/>
      <c r="V18" s="244"/>
      <c r="W18" s="356">
        <f>V18*$D18</f>
        <v>0</v>
      </c>
      <c r="X18" s="245"/>
      <c r="Y18" s="355">
        <f t="shared" si="14"/>
        <v>0</v>
      </c>
      <c r="Z18" s="155"/>
      <c r="AA18" s="244"/>
      <c r="AB18" s="356">
        <f t="shared" si="15"/>
        <v>0</v>
      </c>
      <c r="AC18" s="245"/>
      <c r="AD18" s="355">
        <f t="shared" si="16"/>
        <v>0</v>
      </c>
      <c r="AE18" s="155"/>
      <c r="AF18" s="244"/>
      <c r="AG18" s="356">
        <f t="shared" si="17"/>
        <v>0</v>
      </c>
      <c r="AH18" s="245"/>
      <c r="AI18" s="355">
        <f t="shared" si="18"/>
        <v>0</v>
      </c>
    </row>
    <row r="19" spans="1:35" ht="30.75" customHeight="1" thickBot="1" x14ac:dyDescent="0.25">
      <c r="A19" s="343" t="s">
        <v>47</v>
      </c>
      <c r="B19" s="343" t="s">
        <v>82</v>
      </c>
      <c r="C19" s="344"/>
      <c r="D19" s="345">
        <v>950</v>
      </c>
      <c r="E19" s="258"/>
      <c r="F19" s="108"/>
      <c r="G19" s="53"/>
      <c r="H19" s="54">
        <f t="shared" si="20"/>
        <v>0</v>
      </c>
      <c r="I19" s="59"/>
      <c r="J19" s="32">
        <f t="shared" si="21"/>
        <v>0</v>
      </c>
      <c r="K19" s="108"/>
      <c r="L19" s="257"/>
      <c r="M19" s="183">
        <f t="shared" si="5"/>
        <v>0</v>
      </c>
      <c r="N19" s="256"/>
      <c r="O19" s="355">
        <f t="shared" si="6"/>
        <v>0</v>
      </c>
      <c r="P19" s="155"/>
      <c r="Q19" s="244"/>
      <c r="R19" s="354">
        <f t="shared" si="7"/>
        <v>0</v>
      </c>
      <c r="S19" s="245"/>
      <c r="T19" s="355">
        <f t="shared" si="8"/>
        <v>0</v>
      </c>
      <c r="U19" s="155"/>
      <c r="V19" s="244"/>
      <c r="W19" s="356">
        <f t="shared" si="13"/>
        <v>0</v>
      </c>
      <c r="X19" s="245"/>
      <c r="Y19" s="355">
        <f t="shared" si="14"/>
        <v>0</v>
      </c>
      <c r="Z19" s="155"/>
      <c r="AA19" s="244"/>
      <c r="AB19" s="356">
        <f t="shared" si="15"/>
        <v>0</v>
      </c>
      <c r="AC19" s="245"/>
      <c r="AD19" s="355">
        <f t="shared" si="16"/>
        <v>0</v>
      </c>
      <c r="AE19" s="155"/>
      <c r="AF19" s="244"/>
      <c r="AG19" s="356">
        <f t="shared" si="17"/>
        <v>0</v>
      </c>
      <c r="AH19" s="245"/>
      <c r="AI19" s="355">
        <f t="shared" si="18"/>
        <v>0</v>
      </c>
    </row>
    <row r="20" spans="1:35" ht="36.75" customHeight="1" thickBot="1" x14ac:dyDescent="0.25">
      <c r="A20" s="343" t="s">
        <v>71</v>
      </c>
      <c r="B20" s="346" t="s">
        <v>72</v>
      </c>
      <c r="C20" s="347"/>
      <c r="D20" s="348">
        <v>1033.3399999999999</v>
      </c>
      <c r="E20" s="259"/>
      <c r="F20" s="108"/>
      <c r="G20" s="53"/>
      <c r="H20" s="54">
        <f t="shared" si="20"/>
        <v>0</v>
      </c>
      <c r="I20" s="59"/>
      <c r="J20" s="32">
        <f t="shared" si="21"/>
        <v>0</v>
      </c>
      <c r="K20" s="108"/>
      <c r="L20" s="369">
        <v>0</v>
      </c>
      <c r="M20" s="183">
        <f t="shared" si="5"/>
        <v>0</v>
      </c>
      <c r="N20" s="326">
        <v>0</v>
      </c>
      <c r="O20" s="355">
        <f t="shared" si="6"/>
        <v>0</v>
      </c>
      <c r="P20" s="155"/>
      <c r="Q20" s="244"/>
      <c r="R20" s="354">
        <f t="shared" si="7"/>
        <v>0</v>
      </c>
      <c r="S20" s="245"/>
      <c r="T20" s="355">
        <f t="shared" si="8"/>
        <v>0</v>
      </c>
      <c r="U20" s="155"/>
      <c r="V20" s="244"/>
      <c r="W20" s="356">
        <f t="shared" si="13"/>
        <v>0</v>
      </c>
      <c r="X20" s="245"/>
      <c r="Y20" s="355">
        <f t="shared" si="14"/>
        <v>0</v>
      </c>
      <c r="Z20" s="155"/>
      <c r="AA20" s="244"/>
      <c r="AB20" s="356">
        <f t="shared" si="15"/>
        <v>0</v>
      </c>
      <c r="AC20" s="245"/>
      <c r="AD20" s="355">
        <f t="shared" si="16"/>
        <v>0</v>
      </c>
      <c r="AE20" s="155"/>
      <c r="AF20" s="244"/>
      <c r="AG20" s="356">
        <f t="shared" si="17"/>
        <v>0</v>
      </c>
      <c r="AH20" s="245"/>
      <c r="AI20" s="355">
        <f>AH20*$D20</f>
        <v>0</v>
      </c>
    </row>
    <row r="21" spans="1:35" ht="18" customHeight="1" x14ac:dyDescent="0.2">
      <c r="A21" s="454" t="s">
        <v>73</v>
      </c>
      <c r="B21" s="457" t="s">
        <v>74</v>
      </c>
      <c r="C21" s="349" t="s">
        <v>81</v>
      </c>
      <c r="D21" s="350">
        <v>11845</v>
      </c>
      <c r="E21" s="258"/>
      <c r="F21" s="108"/>
      <c r="G21" s="53"/>
      <c r="H21" s="54">
        <f t="shared" si="20"/>
        <v>0</v>
      </c>
      <c r="I21" s="59"/>
      <c r="J21" s="32">
        <f t="shared" si="21"/>
        <v>0</v>
      </c>
      <c r="K21" s="108"/>
      <c r="L21" s="255"/>
      <c r="M21" s="352">
        <f t="shared" si="5"/>
        <v>0</v>
      </c>
      <c r="N21" s="245"/>
      <c r="O21" s="367">
        <f t="shared" si="6"/>
        <v>0</v>
      </c>
      <c r="P21" s="155"/>
      <c r="Q21" s="244"/>
      <c r="R21" s="354">
        <f t="shared" si="7"/>
        <v>0</v>
      </c>
      <c r="S21" s="245"/>
      <c r="T21" s="355">
        <f t="shared" si="8"/>
        <v>0</v>
      </c>
      <c r="U21" s="155"/>
      <c r="V21" s="244"/>
      <c r="W21" s="356">
        <f t="shared" si="13"/>
        <v>0</v>
      </c>
      <c r="X21" s="245"/>
      <c r="Y21" s="355">
        <f t="shared" si="14"/>
        <v>0</v>
      </c>
      <c r="Z21" s="155"/>
      <c r="AA21" s="244"/>
      <c r="AB21" s="356">
        <f t="shared" si="15"/>
        <v>0</v>
      </c>
      <c r="AC21" s="245"/>
      <c r="AD21" s="355">
        <f t="shared" si="16"/>
        <v>0</v>
      </c>
      <c r="AE21" s="155"/>
      <c r="AF21" s="244"/>
      <c r="AG21" s="356">
        <f t="shared" si="17"/>
        <v>0</v>
      </c>
      <c r="AH21" s="245"/>
      <c r="AI21" s="355">
        <f t="shared" si="18"/>
        <v>0</v>
      </c>
    </row>
    <row r="22" spans="1:35" x14ac:dyDescent="0.2">
      <c r="A22" s="455"/>
      <c r="B22" s="457"/>
      <c r="C22" s="338" t="s">
        <v>79</v>
      </c>
      <c r="D22" s="351">
        <v>14214</v>
      </c>
      <c r="E22" s="258"/>
      <c r="F22" s="108"/>
      <c r="G22" s="53"/>
      <c r="H22" s="54">
        <f t="shared" si="20"/>
        <v>0</v>
      </c>
      <c r="I22" s="59"/>
      <c r="J22" s="32">
        <f t="shared" si="21"/>
        <v>0</v>
      </c>
      <c r="K22" s="108"/>
      <c r="L22" s="255"/>
      <c r="M22" s="352">
        <f t="shared" si="5"/>
        <v>0</v>
      </c>
      <c r="N22" s="245"/>
      <c r="O22" s="367">
        <f t="shared" si="6"/>
        <v>0</v>
      </c>
      <c r="P22" s="155"/>
      <c r="Q22" s="244"/>
      <c r="R22" s="354">
        <f t="shared" si="7"/>
        <v>0</v>
      </c>
      <c r="S22" s="245"/>
      <c r="T22" s="355">
        <f t="shared" si="8"/>
        <v>0</v>
      </c>
      <c r="U22" s="155"/>
      <c r="V22" s="244"/>
      <c r="W22" s="356">
        <f t="shared" si="13"/>
        <v>0</v>
      </c>
      <c r="X22" s="245"/>
      <c r="Y22" s="355">
        <f t="shared" si="14"/>
        <v>0</v>
      </c>
      <c r="Z22" s="155"/>
      <c r="AA22" s="244"/>
      <c r="AB22" s="356">
        <f t="shared" si="15"/>
        <v>0</v>
      </c>
      <c r="AC22" s="245"/>
      <c r="AD22" s="355">
        <f t="shared" si="16"/>
        <v>0</v>
      </c>
      <c r="AE22" s="155"/>
      <c r="AF22" s="244"/>
      <c r="AG22" s="356">
        <f t="shared" si="17"/>
        <v>0</v>
      </c>
      <c r="AH22" s="245"/>
      <c r="AI22" s="355">
        <f t="shared" si="18"/>
        <v>0</v>
      </c>
    </row>
    <row r="23" spans="1:35" x14ac:dyDescent="0.2">
      <c r="A23" s="455"/>
      <c r="B23" s="457"/>
      <c r="C23" s="338" t="s">
        <v>80</v>
      </c>
      <c r="D23" s="351">
        <v>17768</v>
      </c>
      <c r="E23" s="258"/>
      <c r="F23" s="108"/>
      <c r="G23" s="53"/>
      <c r="H23" s="54">
        <f t="shared" si="20"/>
        <v>0</v>
      </c>
      <c r="I23" s="59"/>
      <c r="J23" s="32">
        <f t="shared" si="21"/>
        <v>0</v>
      </c>
      <c r="K23" s="108"/>
      <c r="L23" s="255"/>
      <c r="M23" s="352">
        <f t="shared" si="5"/>
        <v>0</v>
      </c>
      <c r="N23" s="245"/>
      <c r="O23" s="367">
        <f t="shared" si="6"/>
        <v>0</v>
      </c>
      <c r="P23" s="155"/>
      <c r="Q23" s="244"/>
      <c r="R23" s="354">
        <f t="shared" si="7"/>
        <v>0</v>
      </c>
      <c r="S23" s="245"/>
      <c r="T23" s="355">
        <f t="shared" si="8"/>
        <v>0</v>
      </c>
      <c r="U23" s="155"/>
      <c r="V23" s="244"/>
      <c r="W23" s="356">
        <f t="shared" si="13"/>
        <v>0</v>
      </c>
      <c r="X23" s="245"/>
      <c r="Y23" s="355">
        <f t="shared" si="14"/>
        <v>0</v>
      </c>
      <c r="Z23" s="155"/>
      <c r="AA23" s="244"/>
      <c r="AB23" s="356">
        <f t="shared" si="15"/>
        <v>0</v>
      </c>
      <c r="AC23" s="245"/>
      <c r="AD23" s="355">
        <f t="shared" si="16"/>
        <v>0</v>
      </c>
      <c r="AE23" s="155"/>
      <c r="AF23" s="244"/>
      <c r="AG23" s="356">
        <f t="shared" si="17"/>
        <v>0</v>
      </c>
      <c r="AH23" s="245"/>
      <c r="AI23" s="355">
        <f t="shared" si="18"/>
        <v>0</v>
      </c>
    </row>
    <row r="24" spans="1:35" x14ac:dyDescent="0.2">
      <c r="A24" s="455"/>
      <c r="B24" s="457"/>
      <c r="C24" s="338" t="s">
        <v>75</v>
      </c>
      <c r="D24" s="351">
        <v>9594</v>
      </c>
      <c r="E24" s="258"/>
      <c r="F24" s="108"/>
      <c r="G24" s="53"/>
      <c r="H24" s="54">
        <f t="shared" si="20"/>
        <v>0</v>
      </c>
      <c r="I24" s="59"/>
      <c r="J24" s="32">
        <f t="shared" si="21"/>
        <v>0</v>
      </c>
      <c r="K24" s="108"/>
      <c r="L24" s="255"/>
      <c r="M24" s="352">
        <f t="shared" si="5"/>
        <v>0</v>
      </c>
      <c r="N24" s="245"/>
      <c r="O24" s="367">
        <f t="shared" si="6"/>
        <v>0</v>
      </c>
      <c r="P24" s="155"/>
      <c r="Q24" s="244"/>
      <c r="R24" s="354">
        <f>Q24*$D24</f>
        <v>0</v>
      </c>
      <c r="S24" s="245"/>
      <c r="T24" s="355">
        <f t="shared" si="8"/>
        <v>0</v>
      </c>
      <c r="U24" s="155"/>
      <c r="V24" s="244"/>
      <c r="W24" s="356">
        <f t="shared" si="13"/>
        <v>0</v>
      </c>
      <c r="X24" s="245"/>
      <c r="Y24" s="355">
        <f t="shared" si="14"/>
        <v>0</v>
      </c>
      <c r="Z24" s="155"/>
      <c r="AA24" s="244"/>
      <c r="AB24" s="356">
        <f t="shared" si="15"/>
        <v>0</v>
      </c>
      <c r="AC24" s="245"/>
      <c r="AD24" s="355">
        <f t="shared" si="16"/>
        <v>0</v>
      </c>
      <c r="AE24" s="155"/>
      <c r="AF24" s="244"/>
      <c r="AG24" s="356">
        <f t="shared" si="17"/>
        <v>0</v>
      </c>
      <c r="AH24" s="245"/>
      <c r="AI24" s="355">
        <f t="shared" si="18"/>
        <v>0</v>
      </c>
    </row>
    <row r="25" spans="1:35" x14ac:dyDescent="0.2">
      <c r="A25" s="455"/>
      <c r="B25" s="457"/>
      <c r="C25" s="338" t="s">
        <v>76</v>
      </c>
      <c r="D25" s="351">
        <v>11513</v>
      </c>
      <c r="E25" s="258"/>
      <c r="F25" s="108"/>
      <c r="G25" s="53"/>
      <c r="H25" s="54">
        <f t="shared" si="20"/>
        <v>0</v>
      </c>
      <c r="I25" s="59"/>
      <c r="J25" s="32">
        <f t="shared" si="21"/>
        <v>0</v>
      </c>
      <c r="K25" s="108"/>
      <c r="L25" s="255"/>
      <c r="M25" s="352">
        <f t="shared" si="5"/>
        <v>0</v>
      </c>
      <c r="N25" s="245"/>
      <c r="O25" s="367">
        <f t="shared" si="6"/>
        <v>0</v>
      </c>
      <c r="P25" s="155"/>
      <c r="Q25" s="244"/>
      <c r="R25" s="354">
        <f t="shared" si="7"/>
        <v>0</v>
      </c>
      <c r="S25" s="245"/>
      <c r="T25" s="355">
        <f t="shared" si="8"/>
        <v>0</v>
      </c>
      <c r="U25" s="155"/>
      <c r="V25" s="244"/>
      <c r="W25" s="356">
        <f t="shared" si="13"/>
        <v>0</v>
      </c>
      <c r="X25" s="245"/>
      <c r="Y25" s="355">
        <f t="shared" si="14"/>
        <v>0</v>
      </c>
      <c r="Z25" s="155"/>
      <c r="AA25" s="244"/>
      <c r="AB25" s="356">
        <f t="shared" si="15"/>
        <v>0</v>
      </c>
      <c r="AC25" s="245"/>
      <c r="AD25" s="355">
        <f t="shared" si="16"/>
        <v>0</v>
      </c>
      <c r="AE25" s="155"/>
      <c r="AF25" s="244"/>
      <c r="AG25" s="356">
        <f t="shared" si="17"/>
        <v>0</v>
      </c>
      <c r="AH25" s="245"/>
      <c r="AI25" s="355">
        <f>AH25*$D25</f>
        <v>0</v>
      </c>
    </row>
    <row r="26" spans="1:35" ht="15" thickBot="1" x14ac:dyDescent="0.25">
      <c r="A26" s="456"/>
      <c r="B26" s="458"/>
      <c r="C26" s="338" t="s">
        <v>77</v>
      </c>
      <c r="D26" s="351">
        <v>14392</v>
      </c>
      <c r="E26" s="258"/>
      <c r="F26" s="108"/>
      <c r="G26" s="53"/>
      <c r="H26" s="54">
        <f t="shared" si="20"/>
        <v>0</v>
      </c>
      <c r="I26" s="59"/>
      <c r="J26" s="32">
        <f t="shared" si="21"/>
        <v>0</v>
      </c>
      <c r="K26" s="108"/>
      <c r="L26" s="255"/>
      <c r="M26" s="352">
        <f t="shared" si="5"/>
        <v>0</v>
      </c>
      <c r="N26" s="245"/>
      <c r="O26" s="367">
        <f t="shared" si="6"/>
        <v>0</v>
      </c>
      <c r="P26" s="155"/>
      <c r="Q26" s="244"/>
      <c r="R26" s="354">
        <f t="shared" si="7"/>
        <v>0</v>
      </c>
      <c r="S26" s="245"/>
      <c r="T26" s="355">
        <f t="shared" si="8"/>
        <v>0</v>
      </c>
      <c r="U26" s="155"/>
      <c r="V26" s="244"/>
      <c r="W26" s="356">
        <f t="shared" si="13"/>
        <v>0</v>
      </c>
      <c r="X26" s="245"/>
      <c r="Y26" s="355">
        <f t="shared" si="14"/>
        <v>0</v>
      </c>
      <c r="Z26" s="155"/>
      <c r="AA26" s="244"/>
      <c r="AB26" s="356">
        <f t="shared" si="15"/>
        <v>0</v>
      </c>
      <c r="AC26" s="245"/>
      <c r="AD26" s="355">
        <f t="shared" si="16"/>
        <v>0</v>
      </c>
      <c r="AE26" s="155"/>
      <c r="AF26" s="244"/>
      <c r="AG26" s="356">
        <f t="shared" si="17"/>
        <v>0</v>
      </c>
      <c r="AH26" s="245"/>
      <c r="AI26" s="355">
        <f t="shared" si="18"/>
        <v>0</v>
      </c>
    </row>
    <row r="27" spans="1:35" s="27" customFormat="1" ht="16.5" customHeight="1" thickBot="1" x14ac:dyDescent="0.3">
      <c r="A27" s="305"/>
      <c r="B27" s="306"/>
      <c r="C27" s="310" t="s">
        <v>114</v>
      </c>
      <c r="D27" s="311"/>
      <c r="E27" s="307"/>
      <c r="F27" s="65"/>
      <c r="G27" s="8">
        <f t="shared" ref="G27:N27" si="22">SUM(G21:G26)</f>
        <v>0</v>
      </c>
      <c r="H27" s="30">
        <f t="shared" si="22"/>
        <v>0</v>
      </c>
      <c r="I27" s="7">
        <f t="shared" si="22"/>
        <v>0</v>
      </c>
      <c r="J27" s="31">
        <f>SUM(J21:J26)</f>
        <v>0</v>
      </c>
      <c r="K27" s="65"/>
      <c r="L27" s="357">
        <f t="shared" si="22"/>
        <v>0</v>
      </c>
      <c r="M27" s="360">
        <f>SUM(M21:M26)</f>
        <v>0</v>
      </c>
      <c r="N27" s="359">
        <f t="shared" si="22"/>
        <v>0</v>
      </c>
      <c r="O27" s="360">
        <f>SUM(O21:O26)</f>
        <v>0</v>
      </c>
      <c r="P27" s="361"/>
      <c r="Q27" s="519">
        <f>SUM(Q21:Q26)</f>
        <v>0</v>
      </c>
      <c r="R27" s="520">
        <f>SUM(R21:R26)</f>
        <v>0</v>
      </c>
      <c r="S27" s="521">
        <f>SUM(S21:S26)</f>
        <v>0</v>
      </c>
      <c r="T27" s="520">
        <f>SUM(T21:T26)</f>
        <v>0</v>
      </c>
      <c r="U27" s="361"/>
      <c r="V27" s="519">
        <f>SUM(V21:V26)</f>
        <v>0</v>
      </c>
      <c r="W27" s="520">
        <f>SUM(W21:W26)</f>
        <v>0</v>
      </c>
      <c r="X27" s="521">
        <f>SUM(X21:X26)</f>
        <v>0</v>
      </c>
      <c r="Y27" s="520">
        <f>SUM(Y21:Y26)</f>
        <v>0</v>
      </c>
      <c r="Z27" s="522"/>
      <c r="AA27" s="519">
        <f>SUM(AA21:AA26)</f>
        <v>0</v>
      </c>
      <c r="AB27" s="520">
        <f>SUM(AB21:AB26)</f>
        <v>0</v>
      </c>
      <c r="AC27" s="521">
        <f>SUM(AC21:AC26)</f>
        <v>0</v>
      </c>
      <c r="AD27" s="520">
        <f>SUM(AD21:AD26)</f>
        <v>0</v>
      </c>
      <c r="AE27" s="361"/>
      <c r="AF27" s="519">
        <f>SUM(AF21:AF26)</f>
        <v>0</v>
      </c>
      <c r="AG27" s="520">
        <f>SUM(AG21:AG26)</f>
        <v>0</v>
      </c>
      <c r="AH27" s="521">
        <f>SUM(AH21:AH26)</f>
        <v>0</v>
      </c>
      <c r="AI27" s="520">
        <f>SUM(AI21:AI26)</f>
        <v>0</v>
      </c>
    </row>
    <row r="28" spans="1:35" s="27" customFormat="1" ht="27.75" customHeight="1" x14ac:dyDescent="0.25">
      <c r="A28" s="529" t="s">
        <v>270</v>
      </c>
      <c r="B28" s="530" t="s">
        <v>274</v>
      </c>
      <c r="C28" s="531" t="s">
        <v>271</v>
      </c>
      <c r="D28" s="532" t="s">
        <v>280</v>
      </c>
      <c r="E28" s="518"/>
      <c r="F28" s="65"/>
      <c r="G28" s="8"/>
      <c r="H28" s="30"/>
      <c r="I28" s="7"/>
      <c r="J28" s="31"/>
      <c r="K28" s="65"/>
      <c r="L28" s="523"/>
      <c r="M28" s="523"/>
      <c r="N28" s="523"/>
      <c r="O28" s="523"/>
      <c r="P28" s="361"/>
      <c r="Q28" s="524"/>
      <c r="R28" s="189"/>
      <c r="S28" s="524"/>
      <c r="T28" s="189"/>
      <c r="U28" s="155"/>
      <c r="V28" s="524"/>
      <c r="W28" s="189"/>
      <c r="X28" s="524"/>
      <c r="Y28" s="189"/>
      <c r="Z28" s="245"/>
      <c r="AA28" s="524"/>
      <c r="AB28" s="189"/>
      <c r="AC28" s="524"/>
      <c r="AD28" s="189"/>
      <c r="AE28" s="155"/>
      <c r="AF28" s="524"/>
      <c r="AG28" s="189"/>
      <c r="AH28" s="524"/>
      <c r="AI28" s="189"/>
    </row>
    <row r="29" spans="1:35" s="27" customFormat="1" ht="29.25" customHeight="1" thickBot="1" x14ac:dyDescent="0.3">
      <c r="A29" s="533"/>
      <c r="B29" s="534"/>
      <c r="C29" s="330" t="s">
        <v>272</v>
      </c>
      <c r="D29" s="331">
        <v>353</v>
      </c>
      <c r="E29" s="517"/>
      <c r="F29" s="65"/>
      <c r="G29" s="8"/>
      <c r="H29" s="30"/>
      <c r="I29" s="7"/>
      <c r="J29" s="31"/>
      <c r="K29" s="65"/>
      <c r="L29" s="523"/>
      <c r="M29" s="523"/>
      <c r="N29" s="523"/>
      <c r="O29" s="523"/>
      <c r="P29" s="361"/>
      <c r="Q29" s="525"/>
      <c r="R29" s="526">
        <f>D29*Q29</f>
        <v>0</v>
      </c>
      <c r="S29" s="525"/>
      <c r="T29" s="526">
        <f>D29*S29</f>
        <v>0</v>
      </c>
      <c r="U29" s="155"/>
      <c r="V29" s="525"/>
      <c r="W29" s="526">
        <f>D29*V29</f>
        <v>0</v>
      </c>
      <c r="X29" s="525"/>
      <c r="Y29" s="526">
        <f>D29*X29</f>
        <v>0</v>
      </c>
      <c r="Z29" s="245"/>
      <c r="AA29" s="525"/>
      <c r="AB29" s="526">
        <f>D29*AA29</f>
        <v>0</v>
      </c>
      <c r="AC29" s="525"/>
      <c r="AD29" s="526">
        <f>D29*AC29</f>
        <v>0</v>
      </c>
      <c r="AE29" s="155"/>
      <c r="AF29" s="525"/>
      <c r="AG29" s="526">
        <f>D29*AF29</f>
        <v>0</v>
      </c>
      <c r="AH29" s="525"/>
      <c r="AI29" s="526">
        <f>D29*AH29</f>
        <v>0</v>
      </c>
    </row>
    <row r="30" spans="1:35" s="27" customFormat="1" ht="27.75" customHeight="1" x14ac:dyDescent="0.25">
      <c r="A30" s="529" t="s">
        <v>273</v>
      </c>
      <c r="B30" s="530" t="s">
        <v>274</v>
      </c>
      <c r="C30" s="531" t="s">
        <v>275</v>
      </c>
      <c r="D30" s="532" t="s">
        <v>280</v>
      </c>
      <c r="E30" s="518"/>
      <c r="F30" s="65"/>
      <c r="G30" s="8"/>
      <c r="H30" s="30"/>
      <c r="I30" s="7"/>
      <c r="J30" s="31"/>
      <c r="K30" s="65"/>
      <c r="L30" s="523"/>
      <c r="M30" s="523"/>
      <c r="N30" s="523"/>
      <c r="O30" s="523"/>
      <c r="P30" s="361"/>
      <c r="Q30" s="524"/>
      <c r="R30" s="189"/>
      <c r="S30" s="524"/>
      <c r="T30" s="189"/>
      <c r="U30" s="155"/>
      <c r="V30" s="524"/>
      <c r="W30" s="189"/>
      <c r="X30" s="524"/>
      <c r="Y30" s="189"/>
      <c r="Z30" s="245"/>
      <c r="AA30" s="524"/>
      <c r="AB30" s="189"/>
      <c r="AC30" s="524"/>
      <c r="AD30" s="189"/>
      <c r="AE30" s="155"/>
      <c r="AF30" s="524"/>
      <c r="AG30" s="189"/>
      <c r="AH30" s="524"/>
      <c r="AI30" s="189"/>
    </row>
    <row r="31" spans="1:35" s="27" customFormat="1" ht="29.25" customHeight="1" thickBot="1" x14ac:dyDescent="0.3">
      <c r="A31" s="533"/>
      <c r="B31" s="534"/>
      <c r="C31" s="330" t="s">
        <v>276</v>
      </c>
      <c r="D31" s="331">
        <v>104</v>
      </c>
      <c r="E31" s="517"/>
      <c r="F31" s="65"/>
      <c r="G31" s="8"/>
      <c r="H31" s="30"/>
      <c r="I31" s="7"/>
      <c r="J31" s="31"/>
      <c r="K31" s="65"/>
      <c r="L31" s="523"/>
      <c r="M31" s="523"/>
      <c r="N31" s="523"/>
      <c r="O31" s="523"/>
      <c r="P31" s="361"/>
      <c r="Q31" s="525"/>
      <c r="R31" s="526">
        <f>D31*Q31</f>
        <v>0</v>
      </c>
      <c r="S31" s="525"/>
      <c r="T31" s="526">
        <f>D31*S31</f>
        <v>0</v>
      </c>
      <c r="U31" s="155"/>
      <c r="V31" s="525"/>
      <c r="W31" s="526">
        <f>D31*V31</f>
        <v>0</v>
      </c>
      <c r="X31" s="525"/>
      <c r="Y31" s="526">
        <f>D31*X31</f>
        <v>0</v>
      </c>
      <c r="Z31" s="245"/>
      <c r="AA31" s="525"/>
      <c r="AB31" s="526">
        <f>D31*AA31</f>
        <v>0</v>
      </c>
      <c r="AC31" s="525"/>
      <c r="AD31" s="526">
        <f>D31*AC31</f>
        <v>0</v>
      </c>
      <c r="AE31" s="155"/>
      <c r="AF31" s="525"/>
      <c r="AG31" s="526">
        <f>D31*AF31</f>
        <v>0</v>
      </c>
      <c r="AH31" s="525"/>
      <c r="AI31" s="526">
        <f>D31*AH31</f>
        <v>0</v>
      </c>
    </row>
    <row r="32" spans="1:35" ht="28.5" customHeight="1" thickBot="1" x14ac:dyDescent="0.3">
      <c r="A32" s="64" t="s">
        <v>112</v>
      </c>
      <c r="B32" s="9" t="s">
        <v>113</v>
      </c>
      <c r="C32" s="9"/>
      <c r="D32" s="10" t="s">
        <v>59</v>
      </c>
      <c r="E32" s="21" t="s">
        <v>117</v>
      </c>
      <c r="F32" s="67"/>
      <c r="G32" s="15"/>
      <c r="H32" s="33"/>
      <c r="I32" s="16"/>
      <c r="J32" s="34"/>
      <c r="K32" s="67"/>
      <c r="L32" s="63"/>
      <c r="M32" s="33"/>
      <c r="N32" s="16"/>
      <c r="O32" s="34"/>
      <c r="P32" s="14"/>
      <c r="Q32" s="17"/>
      <c r="R32" s="35"/>
      <c r="S32" s="18"/>
      <c r="T32" s="36"/>
      <c r="U32" s="14"/>
      <c r="V32" s="17"/>
      <c r="W32" s="35"/>
      <c r="X32" s="18"/>
      <c r="Y32" s="36"/>
      <c r="Z32" s="14"/>
      <c r="AA32" s="17"/>
      <c r="AB32" s="35"/>
      <c r="AC32" s="18"/>
      <c r="AD32" s="36"/>
      <c r="AE32" s="14"/>
      <c r="AF32" s="17"/>
      <c r="AG32" s="35"/>
      <c r="AH32" s="18"/>
      <c r="AI32" s="36"/>
    </row>
    <row r="33" spans="1:36" x14ac:dyDescent="0.2">
      <c r="A33" s="312"/>
      <c r="B33" s="313" t="s">
        <v>27</v>
      </c>
      <c r="C33" s="308"/>
      <c r="D33" s="314"/>
      <c r="E33" s="258"/>
      <c r="F33" s="108"/>
      <c r="G33" s="370"/>
      <c r="H33" s="247"/>
      <c r="I33" s="326"/>
      <c r="J33" s="251"/>
      <c r="K33" s="371"/>
      <c r="L33" s="370"/>
      <c r="M33" s="247"/>
      <c r="N33" s="326"/>
      <c r="O33" s="251"/>
      <c r="P33" s="155"/>
      <c r="Q33" s="372"/>
      <c r="R33" s="246"/>
      <c r="S33" s="373"/>
      <c r="T33" s="250"/>
      <c r="U33" s="155"/>
      <c r="V33" s="326"/>
      <c r="W33" s="247"/>
      <c r="X33" s="326"/>
      <c r="Y33" s="247"/>
      <c r="Z33" s="155"/>
      <c r="AA33" s="370"/>
      <c r="AB33" s="247"/>
      <c r="AC33" s="326"/>
      <c r="AD33" s="251"/>
      <c r="AE33" s="155"/>
      <c r="AF33" s="370"/>
      <c r="AG33" s="247"/>
      <c r="AH33" s="326"/>
      <c r="AI33" s="251"/>
    </row>
    <row r="34" spans="1:36" x14ac:dyDescent="0.2">
      <c r="A34" s="315"/>
      <c r="B34" s="313" t="s">
        <v>28</v>
      </c>
      <c r="C34" s="308"/>
      <c r="D34" s="248"/>
      <c r="E34" s="258"/>
      <c r="F34" s="108"/>
      <c r="G34" s="370"/>
      <c r="H34" s="356"/>
      <c r="I34" s="326"/>
      <c r="J34" s="355"/>
      <c r="K34" s="371"/>
      <c r="L34" s="370"/>
      <c r="M34" s="247"/>
      <c r="N34" s="326"/>
      <c r="O34" s="251"/>
      <c r="P34" s="155"/>
      <c r="Q34" s="374"/>
      <c r="R34" s="247"/>
      <c r="S34" s="326"/>
      <c r="T34" s="251"/>
      <c r="U34" s="155"/>
      <c r="V34" s="326"/>
      <c r="W34" s="247"/>
      <c r="X34" s="326"/>
      <c r="Y34" s="247"/>
      <c r="Z34" s="155"/>
      <c r="AA34" s="370"/>
      <c r="AB34" s="247"/>
      <c r="AC34" s="326"/>
      <c r="AD34" s="251"/>
      <c r="AE34" s="155"/>
      <c r="AF34" s="370"/>
      <c r="AG34" s="247"/>
      <c r="AH34" s="326"/>
      <c r="AI34" s="251"/>
    </row>
    <row r="35" spans="1:36" x14ac:dyDescent="0.2">
      <c r="A35" s="315"/>
      <c r="B35" s="313" t="s">
        <v>116</v>
      </c>
      <c r="C35" s="308"/>
      <c r="D35" s="314"/>
      <c r="E35" s="258"/>
      <c r="F35" s="108"/>
      <c r="G35" s="370"/>
      <c r="H35" s="247"/>
      <c r="I35" s="326"/>
      <c r="J35" s="251"/>
      <c r="K35" s="371"/>
      <c r="L35" s="370"/>
      <c r="M35" s="247"/>
      <c r="N35" s="326"/>
      <c r="O35" s="251"/>
      <c r="P35" s="155"/>
      <c r="Q35" s="374"/>
      <c r="R35" s="247"/>
      <c r="S35" s="326"/>
      <c r="T35" s="251"/>
      <c r="U35" s="155"/>
      <c r="V35" s="326"/>
      <c r="W35" s="247"/>
      <c r="X35" s="326"/>
      <c r="Y35" s="247"/>
      <c r="Z35" s="155"/>
      <c r="AA35" s="370"/>
      <c r="AB35" s="247"/>
      <c r="AC35" s="326"/>
      <c r="AD35" s="251"/>
      <c r="AE35" s="155"/>
      <c r="AF35" s="370"/>
      <c r="AG35" s="247"/>
      <c r="AH35" s="326"/>
      <c r="AI35" s="251"/>
    </row>
    <row r="36" spans="1:36" ht="16.5" customHeight="1" x14ac:dyDescent="0.2">
      <c r="A36" s="315"/>
      <c r="B36" s="313" t="s">
        <v>29</v>
      </c>
      <c r="C36" s="308"/>
      <c r="D36" s="314"/>
      <c r="E36" s="258"/>
      <c r="F36" s="108"/>
      <c r="G36" s="370"/>
      <c r="H36" s="247"/>
      <c r="I36" s="326"/>
      <c r="J36" s="251"/>
      <c r="K36" s="371"/>
      <c r="L36" s="370"/>
      <c r="M36" s="247"/>
      <c r="N36" s="326"/>
      <c r="O36" s="251"/>
      <c r="P36" s="155"/>
      <c r="Q36" s="374"/>
      <c r="R36" s="247"/>
      <c r="S36" s="326"/>
      <c r="T36" s="251"/>
      <c r="U36" s="155"/>
      <c r="V36" s="326"/>
      <c r="W36" s="247"/>
      <c r="X36" s="326"/>
      <c r="Y36" s="247"/>
      <c r="Z36" s="155"/>
      <c r="AA36" s="370"/>
      <c r="AB36" s="247"/>
      <c r="AC36" s="326"/>
      <c r="AD36" s="251"/>
      <c r="AE36" s="155"/>
      <c r="AF36" s="370"/>
      <c r="AG36" s="247"/>
      <c r="AH36" s="326"/>
      <c r="AI36" s="251"/>
    </row>
    <row r="37" spans="1:36" x14ac:dyDescent="0.2">
      <c r="A37" s="315"/>
      <c r="B37" s="316" t="s">
        <v>143</v>
      </c>
      <c r="C37" s="308"/>
      <c r="D37" s="314"/>
      <c r="E37" s="258"/>
      <c r="F37" s="108"/>
      <c r="G37" s="370"/>
      <c r="H37" s="247"/>
      <c r="I37" s="326"/>
      <c r="J37" s="251"/>
      <c r="K37" s="371"/>
      <c r="L37" s="370"/>
      <c r="M37" s="247"/>
      <c r="N37" s="326"/>
      <c r="O37" s="251"/>
      <c r="P37" s="155"/>
      <c r="Q37" s="374"/>
      <c r="R37" s="247"/>
      <c r="S37" s="326"/>
      <c r="T37" s="251"/>
      <c r="U37" s="155"/>
      <c r="V37" s="326"/>
      <c r="W37" s="247"/>
      <c r="X37" s="326"/>
      <c r="Y37" s="247"/>
      <c r="Z37" s="155"/>
      <c r="AA37" s="370"/>
      <c r="AB37" s="247"/>
      <c r="AC37" s="326"/>
      <c r="AD37" s="251"/>
      <c r="AE37" s="155"/>
      <c r="AF37" s="370"/>
      <c r="AG37" s="247"/>
      <c r="AH37" s="326"/>
      <c r="AI37" s="251"/>
    </row>
    <row r="38" spans="1:36" x14ac:dyDescent="0.2">
      <c r="A38" s="315"/>
      <c r="B38" s="249" t="s">
        <v>115</v>
      </c>
      <c r="C38" s="308"/>
      <c r="D38" s="317"/>
      <c r="E38" s="258"/>
      <c r="F38" s="108"/>
      <c r="G38" s="370"/>
      <c r="H38" s="247"/>
      <c r="I38" s="326"/>
      <c r="J38" s="251"/>
      <c r="K38" s="371"/>
      <c r="L38" s="370"/>
      <c r="M38" s="247"/>
      <c r="N38" s="326"/>
      <c r="O38" s="251"/>
      <c r="P38" s="155"/>
      <c r="Q38" s="374"/>
      <c r="R38" s="247"/>
      <c r="S38" s="326"/>
      <c r="T38" s="251"/>
      <c r="U38" s="155"/>
      <c r="V38" s="326"/>
      <c r="W38" s="247"/>
      <c r="X38" s="326"/>
      <c r="Y38" s="247"/>
      <c r="Z38" s="155"/>
      <c r="AA38" s="370"/>
      <c r="AB38" s="247"/>
      <c r="AC38" s="326"/>
      <c r="AD38" s="251"/>
      <c r="AE38" s="155"/>
      <c r="AF38" s="370"/>
      <c r="AG38" s="247"/>
      <c r="AH38" s="326"/>
      <c r="AI38" s="251"/>
    </row>
    <row r="39" spans="1:36" x14ac:dyDescent="0.2">
      <c r="A39" s="315"/>
      <c r="B39" s="249" t="s">
        <v>115</v>
      </c>
      <c r="C39" s="308"/>
      <c r="D39" s="317"/>
      <c r="E39" s="258"/>
      <c r="F39" s="108"/>
      <c r="G39" s="370"/>
      <c r="H39" s="247"/>
      <c r="I39" s="326"/>
      <c r="J39" s="251"/>
      <c r="K39" s="371"/>
      <c r="L39" s="370"/>
      <c r="M39" s="247"/>
      <c r="N39" s="326"/>
      <c r="O39" s="251"/>
      <c r="P39" s="155"/>
      <c r="Q39" s="374"/>
      <c r="R39" s="247"/>
      <c r="S39" s="326"/>
      <c r="T39" s="251"/>
      <c r="U39" s="155"/>
      <c r="V39" s="326"/>
      <c r="W39" s="247"/>
      <c r="X39" s="326"/>
      <c r="Y39" s="247"/>
      <c r="Z39" s="155"/>
      <c r="AA39" s="370"/>
      <c r="AB39" s="247"/>
      <c r="AC39" s="326"/>
      <c r="AD39" s="251"/>
      <c r="AE39" s="155"/>
      <c r="AF39" s="370"/>
      <c r="AG39" s="247"/>
      <c r="AH39" s="326"/>
      <c r="AI39" s="251"/>
    </row>
    <row r="40" spans="1:36" x14ac:dyDescent="0.2">
      <c r="A40" s="315"/>
      <c r="B40" s="249" t="s">
        <v>115</v>
      </c>
      <c r="C40" s="308"/>
      <c r="D40" s="317"/>
      <c r="E40" s="258"/>
      <c r="F40" s="108"/>
      <c r="G40" s="370"/>
      <c r="H40" s="247"/>
      <c r="I40" s="326"/>
      <c r="J40" s="251"/>
      <c r="K40" s="371"/>
      <c r="L40" s="370"/>
      <c r="M40" s="247"/>
      <c r="N40" s="326"/>
      <c r="O40" s="251"/>
      <c r="P40" s="155"/>
      <c r="Q40" s="374"/>
      <c r="R40" s="247"/>
      <c r="S40" s="326"/>
      <c r="T40" s="251"/>
      <c r="U40" s="155"/>
      <c r="V40" s="326"/>
      <c r="W40" s="247"/>
      <c r="X40" s="326"/>
      <c r="Y40" s="247"/>
      <c r="Z40" s="155"/>
      <c r="AA40" s="370"/>
      <c r="AB40" s="247"/>
      <c r="AC40" s="326"/>
      <c r="AD40" s="251"/>
      <c r="AE40" s="155"/>
      <c r="AF40" s="370"/>
      <c r="AG40" s="247"/>
      <c r="AH40" s="326"/>
      <c r="AI40" s="251"/>
    </row>
    <row r="41" spans="1:36" x14ac:dyDescent="0.2">
      <c r="A41" s="315"/>
      <c r="B41" s="249" t="s">
        <v>115</v>
      </c>
      <c r="C41" s="308"/>
      <c r="D41" s="317"/>
      <c r="E41" s="258"/>
      <c r="F41" s="108"/>
      <c r="G41" s="370"/>
      <c r="H41" s="247"/>
      <c r="I41" s="326"/>
      <c r="J41" s="251"/>
      <c r="K41" s="371"/>
      <c r="L41" s="370"/>
      <c r="M41" s="247"/>
      <c r="N41" s="326"/>
      <c r="O41" s="251"/>
      <c r="P41" s="155"/>
      <c r="Q41" s="374"/>
      <c r="R41" s="247"/>
      <c r="S41" s="326"/>
      <c r="T41" s="251"/>
      <c r="U41" s="155"/>
      <c r="V41" s="326"/>
      <c r="W41" s="247"/>
      <c r="X41" s="326"/>
      <c r="Y41" s="247"/>
      <c r="Z41" s="155"/>
      <c r="AA41" s="370"/>
      <c r="AB41" s="247"/>
      <c r="AC41" s="326"/>
      <c r="AD41" s="251"/>
      <c r="AE41" s="155"/>
      <c r="AF41" s="370"/>
      <c r="AG41" s="247"/>
      <c r="AH41" s="326"/>
      <c r="AI41" s="251"/>
    </row>
    <row r="42" spans="1:36" x14ac:dyDescent="0.2">
      <c r="A42" s="315"/>
      <c r="B42" s="249" t="s">
        <v>115</v>
      </c>
      <c r="C42" s="308"/>
      <c r="D42" s="317"/>
      <c r="E42" s="258"/>
      <c r="F42" s="108"/>
      <c r="G42" s="370"/>
      <c r="H42" s="247"/>
      <c r="I42" s="326"/>
      <c r="J42" s="251"/>
      <c r="K42" s="371"/>
      <c r="L42" s="370"/>
      <c r="M42" s="247"/>
      <c r="N42" s="326"/>
      <c r="O42" s="251"/>
      <c r="P42" s="155"/>
      <c r="Q42" s="374"/>
      <c r="R42" s="247"/>
      <c r="S42" s="326"/>
      <c r="T42" s="251"/>
      <c r="U42" s="155"/>
      <c r="V42" s="326"/>
      <c r="W42" s="247"/>
      <c r="X42" s="326"/>
      <c r="Y42" s="247"/>
      <c r="Z42" s="155"/>
      <c r="AA42" s="370"/>
      <c r="AB42" s="247"/>
      <c r="AC42" s="326"/>
      <c r="AD42" s="251"/>
      <c r="AE42" s="155"/>
      <c r="AF42" s="370"/>
      <c r="AG42" s="247"/>
      <c r="AH42" s="326"/>
      <c r="AI42" s="251"/>
    </row>
    <row r="43" spans="1:36" x14ac:dyDescent="0.2">
      <c r="A43" s="315"/>
      <c r="B43" s="249" t="s">
        <v>115</v>
      </c>
      <c r="C43" s="308"/>
      <c r="D43" s="317"/>
      <c r="E43" s="258"/>
      <c r="F43" s="108"/>
      <c r="G43" s="370"/>
      <c r="H43" s="247"/>
      <c r="I43" s="326"/>
      <c r="J43" s="251"/>
      <c r="K43" s="371"/>
      <c r="L43" s="370"/>
      <c r="M43" s="247"/>
      <c r="N43" s="326"/>
      <c r="O43" s="251"/>
      <c r="P43" s="155"/>
      <c r="Q43" s="374"/>
      <c r="R43" s="247"/>
      <c r="S43" s="326"/>
      <c r="T43" s="251"/>
      <c r="U43" s="155"/>
      <c r="V43" s="326"/>
      <c r="W43" s="247"/>
      <c r="X43" s="326"/>
      <c r="Y43" s="247"/>
      <c r="Z43" s="155"/>
      <c r="AA43" s="370"/>
      <c r="AB43" s="247"/>
      <c r="AC43" s="326"/>
      <c r="AD43" s="251"/>
      <c r="AE43" s="155"/>
      <c r="AF43" s="370"/>
      <c r="AG43" s="247"/>
      <c r="AH43" s="326"/>
      <c r="AI43" s="251"/>
    </row>
    <row r="44" spans="1:36" x14ac:dyDescent="0.2">
      <c r="A44" s="315"/>
      <c r="B44" s="249" t="s">
        <v>115</v>
      </c>
      <c r="C44" s="308"/>
      <c r="D44" s="317"/>
      <c r="E44" s="258"/>
      <c r="F44" s="108"/>
      <c r="G44" s="370"/>
      <c r="H44" s="247"/>
      <c r="I44" s="326"/>
      <c r="J44" s="251"/>
      <c r="K44" s="371"/>
      <c r="L44" s="370"/>
      <c r="M44" s="247"/>
      <c r="N44" s="326"/>
      <c r="O44" s="251"/>
      <c r="P44" s="155"/>
      <c r="Q44" s="374"/>
      <c r="R44" s="247"/>
      <c r="S44" s="326"/>
      <c r="T44" s="251"/>
      <c r="U44" s="155"/>
      <c r="V44" s="326"/>
      <c r="W44" s="247"/>
      <c r="X44" s="326"/>
      <c r="Y44" s="247"/>
      <c r="Z44" s="155"/>
      <c r="AA44" s="370"/>
      <c r="AB44" s="247"/>
      <c r="AC44" s="326"/>
      <c r="AD44" s="251"/>
      <c r="AE44" s="155"/>
      <c r="AF44" s="370"/>
      <c r="AG44" s="247"/>
      <c r="AH44" s="326"/>
      <c r="AI44" s="251"/>
    </row>
    <row r="45" spans="1:36" x14ac:dyDescent="0.2">
      <c r="A45" s="315"/>
      <c r="B45" s="249" t="s">
        <v>115</v>
      </c>
      <c r="C45" s="308"/>
      <c r="D45" s="317"/>
      <c r="E45" s="258"/>
      <c r="F45" s="108"/>
      <c r="G45" s="370"/>
      <c r="H45" s="247"/>
      <c r="I45" s="326"/>
      <c r="J45" s="251"/>
      <c r="K45" s="371"/>
      <c r="L45" s="370"/>
      <c r="M45" s="247"/>
      <c r="N45" s="326"/>
      <c r="O45" s="251"/>
      <c r="P45" s="155"/>
      <c r="Q45" s="374"/>
      <c r="R45" s="247"/>
      <c r="S45" s="326"/>
      <c r="T45" s="251"/>
      <c r="U45" s="155"/>
      <c r="V45" s="326"/>
      <c r="W45" s="247"/>
      <c r="X45" s="326"/>
      <c r="Y45" s="247"/>
      <c r="Z45" s="155"/>
      <c r="AA45" s="370"/>
      <c r="AB45" s="247"/>
      <c r="AC45" s="326"/>
      <c r="AD45" s="251"/>
      <c r="AE45" s="155"/>
      <c r="AF45" s="370"/>
      <c r="AG45" s="247"/>
      <c r="AH45" s="326"/>
      <c r="AI45" s="251"/>
    </row>
    <row r="46" spans="1:36" x14ac:dyDescent="0.2">
      <c r="A46" s="128"/>
      <c r="B46" s="129"/>
      <c r="C46" s="68"/>
      <c r="D46" s="130"/>
      <c r="H46" s="99"/>
      <c r="J46" s="100"/>
      <c r="M46" s="99"/>
      <c r="O46" s="100"/>
      <c r="Q46" s="101"/>
      <c r="R46" s="100"/>
      <c r="S46" s="101"/>
      <c r="T46" s="100"/>
      <c r="V46" s="101"/>
      <c r="W46" s="100"/>
      <c r="X46" s="101"/>
      <c r="Y46" s="535"/>
      <c r="AA46" s="101"/>
      <c r="AB46" s="100"/>
      <c r="AC46" s="101"/>
      <c r="AD46" s="100"/>
      <c r="AF46" s="101"/>
      <c r="AG46" s="100"/>
      <c r="AH46" s="101"/>
      <c r="AI46" s="100"/>
    </row>
    <row r="47" spans="1:36" x14ac:dyDescent="0.2">
      <c r="H47" s="99"/>
      <c r="J47" s="99"/>
      <c r="M47" s="99"/>
      <c r="O47" s="99"/>
      <c r="R47" s="99"/>
      <c r="T47" s="99"/>
      <c r="W47" s="99"/>
      <c r="Y47" s="99"/>
      <c r="AB47" s="99"/>
      <c r="AD47" s="99"/>
      <c r="AG47" s="99"/>
      <c r="AI47" s="99"/>
    </row>
    <row r="48" spans="1:36" ht="15.75" customHeight="1" x14ac:dyDescent="0.25">
      <c r="A48" s="133"/>
      <c r="B48" s="1" t="s">
        <v>30</v>
      </c>
      <c r="C48" s="1"/>
      <c r="D48" s="1"/>
      <c r="E48" s="1"/>
      <c r="F48" s="37"/>
      <c r="G48" s="1"/>
      <c r="H48" s="37">
        <f>SUM(H6:H12,H14:H16,H18:H26,H28:H31,H33:H45)</f>
        <v>0</v>
      </c>
      <c r="I48" s="37"/>
      <c r="J48" s="37">
        <f>SUM(J6:J12,J14:J16,J18:J26,J28:J31,J33:J45)</f>
        <v>0</v>
      </c>
      <c r="K48" s="37">
        <f t="shared" ref="I48:AI48" si="23">SUM(K6:K12,K14:K16,K18:K26,K28:K31,K33:K45)</f>
        <v>0</v>
      </c>
      <c r="L48" s="37"/>
      <c r="M48" s="37">
        <f>SUM(M6:M12,M14:M16,M18:M26,M28:M31,M33:M45)</f>
        <v>0</v>
      </c>
      <c r="N48" s="37"/>
      <c r="O48" s="37">
        <f t="shared" si="23"/>
        <v>0</v>
      </c>
      <c r="P48" s="37">
        <f t="shared" si="23"/>
        <v>0</v>
      </c>
      <c r="Q48" s="37"/>
      <c r="R48" s="37">
        <f>SUM(R6:R12,R14:R16,R18:R26,R28:R31,R33:R45)</f>
        <v>0</v>
      </c>
      <c r="S48" s="37"/>
      <c r="T48" s="37">
        <f t="shared" si="23"/>
        <v>0</v>
      </c>
      <c r="U48" s="37">
        <f t="shared" si="23"/>
        <v>0</v>
      </c>
      <c r="V48" s="37"/>
      <c r="W48" s="37">
        <f>SUM(W6:W12,W14:W16,W18:W26,W28:W31,W33:W45)</f>
        <v>0</v>
      </c>
      <c r="X48" s="37"/>
      <c r="Y48" s="37">
        <f t="shared" si="23"/>
        <v>0</v>
      </c>
      <c r="Z48" s="37">
        <f t="shared" si="23"/>
        <v>0</v>
      </c>
      <c r="AA48" s="37"/>
      <c r="AB48" s="37">
        <f t="shared" si="23"/>
        <v>0</v>
      </c>
      <c r="AC48" s="37"/>
      <c r="AD48" s="37">
        <f t="shared" si="23"/>
        <v>0</v>
      </c>
      <c r="AE48" s="37">
        <f t="shared" si="23"/>
        <v>0</v>
      </c>
      <c r="AF48" s="37"/>
      <c r="AG48" s="37">
        <f t="shared" si="23"/>
        <v>0</v>
      </c>
      <c r="AH48" s="37"/>
      <c r="AI48" s="37">
        <f t="shared" si="23"/>
        <v>0</v>
      </c>
      <c r="AJ48" s="1"/>
    </row>
    <row r="49" spans="1:35" x14ac:dyDescent="0.2">
      <c r="J49" s="99"/>
      <c r="O49" s="99"/>
    </row>
    <row r="50" spans="1:35" x14ac:dyDescent="0.2">
      <c r="A50" s="252"/>
      <c r="B50" s="252"/>
      <c r="C50" s="252"/>
      <c r="D50" s="253"/>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row>
    <row r="51" spans="1:35" x14ac:dyDescent="0.2">
      <c r="A51" s="252"/>
      <c r="B51" s="252"/>
      <c r="C51" s="252"/>
      <c r="D51" s="253"/>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row>
    <row r="52" spans="1:35" x14ac:dyDescent="0.2">
      <c r="A52" s="252"/>
      <c r="B52" s="252"/>
      <c r="C52" s="252"/>
      <c r="D52" s="253"/>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row>
    <row r="53" spans="1:35" x14ac:dyDescent="0.2">
      <c r="A53" s="252"/>
      <c r="B53" s="252"/>
      <c r="C53" s="252"/>
      <c r="D53" s="253"/>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row>
    <row r="54" spans="1:35" x14ac:dyDescent="0.2">
      <c r="A54" s="252"/>
      <c r="B54" s="252"/>
      <c r="C54" s="252"/>
      <c r="D54" s="253"/>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row>
    <row r="55" spans="1:35" x14ac:dyDescent="0.2">
      <c r="A55" s="252"/>
      <c r="B55" s="252"/>
      <c r="C55" s="252"/>
      <c r="D55" s="253"/>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row>
    <row r="56" spans="1:35" x14ac:dyDescent="0.2">
      <c r="A56" s="252"/>
      <c r="B56" s="252"/>
      <c r="C56" s="252"/>
      <c r="D56" s="253"/>
      <c r="E56" s="155"/>
      <c r="F56" s="155"/>
      <c r="G56" s="155"/>
      <c r="H56" s="254"/>
      <c r="I56" s="155"/>
      <c r="J56" s="155"/>
      <c r="K56" s="155"/>
      <c r="L56" s="155"/>
      <c r="M56" s="254"/>
      <c r="N56" s="155"/>
      <c r="O56" s="155"/>
      <c r="P56" s="155"/>
      <c r="Q56" s="155"/>
      <c r="R56" s="155"/>
      <c r="S56" s="155"/>
      <c r="T56" s="155"/>
      <c r="U56" s="155"/>
      <c r="V56" s="155"/>
      <c r="W56" s="155"/>
      <c r="X56" s="155"/>
      <c r="Y56" s="155"/>
      <c r="Z56" s="155"/>
      <c r="AA56" s="155"/>
      <c r="AB56" s="155"/>
      <c r="AC56" s="155"/>
      <c r="AD56" s="155"/>
      <c r="AE56" s="155"/>
      <c r="AF56" s="155"/>
      <c r="AG56" s="155"/>
      <c r="AH56" s="155"/>
      <c r="AI56" s="155"/>
    </row>
    <row r="57" spans="1:35" x14ac:dyDescent="0.2">
      <c r="A57" s="252"/>
      <c r="B57" s="252"/>
      <c r="C57" s="252"/>
      <c r="D57" s="253"/>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row>
    <row r="58" spans="1:35" x14ac:dyDescent="0.2">
      <c r="A58" s="252"/>
      <c r="B58" s="252"/>
      <c r="C58" s="252"/>
      <c r="D58" s="253"/>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row>
    <row r="59" spans="1:35" x14ac:dyDescent="0.2">
      <c r="A59" s="252"/>
      <c r="B59" s="252"/>
      <c r="C59" s="252"/>
      <c r="D59" s="253"/>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row>
    <row r="60" spans="1:35" x14ac:dyDescent="0.2">
      <c r="A60" s="252"/>
      <c r="B60" s="252"/>
      <c r="C60" s="252"/>
      <c r="D60" s="253"/>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row>
    <row r="61" spans="1:35" x14ac:dyDescent="0.2">
      <c r="A61" s="252"/>
      <c r="B61" s="252"/>
      <c r="C61" s="252"/>
      <c r="D61" s="253"/>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row>
    <row r="62" spans="1:35" x14ac:dyDescent="0.2">
      <c r="A62" s="252"/>
      <c r="B62" s="252"/>
      <c r="C62" s="252"/>
      <c r="D62" s="253"/>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row>
    <row r="63" spans="1:35" x14ac:dyDescent="0.2">
      <c r="A63" s="252"/>
      <c r="B63" s="252"/>
      <c r="C63" s="252"/>
      <c r="D63" s="253"/>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row>
  </sheetData>
  <sheetProtection algorithmName="SHA-512" hashValue="vtm29HhCGRiRGQx8HNaNOeqiR+8LRXMOTOz5ey3bUP/FAD02R6XeBUBMXAv7w2CFU8W3MxYnBKfPYZi4A77SAg==" saltValue="NGQxdfQBQLdS0sAqmyBP6A==" spinCount="100000" sheet="1" objects="1" scenarios="1" formatCells="0" formatColumns="0" formatRows="0" insertRows="0"/>
  <mergeCells count="30">
    <mergeCell ref="A28:A29"/>
    <mergeCell ref="B28:B29"/>
    <mergeCell ref="A30:A31"/>
    <mergeCell ref="B30:B31"/>
    <mergeCell ref="G1:J1"/>
    <mergeCell ref="G2:H2"/>
    <mergeCell ref="I2:J2"/>
    <mergeCell ref="AF1:AI1"/>
    <mergeCell ref="AF2:AG2"/>
    <mergeCell ref="AH2:AI2"/>
    <mergeCell ref="V1:Y1"/>
    <mergeCell ref="V2:W2"/>
    <mergeCell ref="X2:Y2"/>
    <mergeCell ref="AA1:AD1"/>
    <mergeCell ref="AA2:AB2"/>
    <mergeCell ref="AC2:AD2"/>
    <mergeCell ref="L1:O1"/>
    <mergeCell ref="L2:M2"/>
    <mergeCell ref="N2:O2"/>
    <mergeCell ref="Q1:T1"/>
    <mergeCell ref="A1:D1"/>
    <mergeCell ref="A6:A12"/>
    <mergeCell ref="B6:B12"/>
    <mergeCell ref="A14:A16"/>
    <mergeCell ref="B14:B16"/>
    <mergeCell ref="Q2:R2"/>
    <mergeCell ref="S2:T2"/>
    <mergeCell ref="A21:A26"/>
    <mergeCell ref="B21:B26"/>
    <mergeCell ref="A5:E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1060"/>
  <sheetViews>
    <sheetView zoomScale="70" zoomScaleNormal="70" workbookViewId="0">
      <pane xSplit="9" ySplit="4" topLeftCell="J5" activePane="bottomRight" state="frozen"/>
      <selection pane="topRight" activeCell="J1" sqref="J1"/>
      <selection pane="bottomLeft" activeCell="A5" sqref="A5"/>
      <selection pane="bottomRight" activeCell="G19" sqref="G19"/>
    </sheetView>
  </sheetViews>
  <sheetFormatPr defaultColWidth="12.5" defaultRowHeight="15" customHeight="1" x14ac:dyDescent="0.2"/>
  <cols>
    <col min="1" max="1" width="9.5" style="93" customWidth="1"/>
    <col min="2" max="2" width="10.625" style="93" customWidth="1"/>
    <col min="3" max="3" width="10.375" style="93" customWidth="1"/>
    <col min="4" max="4" width="10.75" style="93" customWidth="1"/>
    <col min="5" max="5" width="10.625" style="93" customWidth="1"/>
    <col min="6" max="6" width="11.125" style="93" customWidth="1"/>
    <col min="7" max="7" width="28.875" style="93" customWidth="1"/>
    <col min="8" max="8" width="18.125" style="93" customWidth="1"/>
    <col min="9" max="9" width="13" style="104" customWidth="1"/>
    <col min="10" max="10" width="9.375" style="104" customWidth="1"/>
    <col min="11" max="11" width="17.5" style="100" customWidth="1"/>
    <col min="12" max="12" width="23" style="99" customWidth="1"/>
    <col min="13" max="13" width="19.5" style="93" customWidth="1"/>
    <col min="14" max="14" width="11.125" style="93" customWidth="1"/>
    <col min="15" max="15" width="17.125" style="101" customWidth="1"/>
    <col min="16" max="16" width="12.625" style="101" customWidth="1"/>
    <col min="17" max="17" width="9.375" style="104" customWidth="1"/>
    <col min="18" max="18" width="13" style="100" customWidth="1"/>
    <col min="19" max="19" width="28.625" style="93" customWidth="1"/>
    <col min="20" max="20" width="19.5" style="93" customWidth="1"/>
    <col min="21" max="21" width="11.125" style="93" customWidth="1"/>
    <col min="22" max="22" width="17.125" style="101" customWidth="1"/>
    <col min="23" max="23" width="22.875" style="101" customWidth="1"/>
    <col min="24" max="24" width="9.375" style="104" customWidth="1"/>
    <col min="25" max="25" width="17.375" style="100" customWidth="1"/>
    <col min="26" max="26" width="29.625" style="93" customWidth="1"/>
    <col min="27" max="27" width="19.5" style="93" customWidth="1"/>
    <col min="28" max="28" width="11.125" style="93" customWidth="1"/>
    <col min="29" max="29" width="17.125" style="101" customWidth="1"/>
    <col min="30" max="30" width="12.625" style="101" customWidth="1"/>
    <col min="31" max="31" width="9.375" style="104" customWidth="1"/>
    <col min="32" max="32" width="13" style="100" customWidth="1"/>
    <col min="33" max="33" width="29.625" style="101" customWidth="1"/>
    <col min="34" max="34" width="19.5" style="101" customWidth="1"/>
    <col min="35" max="35" width="11.125" style="101" customWidth="1"/>
    <col min="36" max="36" width="17.125" style="101" customWidth="1"/>
    <col min="37" max="37" width="12.625" style="101" customWidth="1"/>
    <col min="38" max="38" width="9.375" style="104" customWidth="1"/>
    <col min="39" max="39" width="13" style="100" customWidth="1"/>
    <col min="40" max="40" width="29.625" style="101" customWidth="1"/>
    <col min="41" max="41" width="19.5" style="101" customWidth="1"/>
    <col min="42" max="42" width="11.125" style="101" customWidth="1"/>
    <col min="43" max="43" width="17.125" style="101" customWidth="1"/>
    <col min="44" max="44" width="21.375" style="101" customWidth="1"/>
    <col min="45" max="45" width="9.375" style="104" customWidth="1"/>
    <col min="46" max="46" width="13" style="100" customWidth="1"/>
    <col min="47" max="47" width="29.625" style="93" customWidth="1"/>
    <col min="48" max="48" width="19.5" style="93" customWidth="1"/>
    <col min="49" max="49" width="11.125" style="93" customWidth="1"/>
    <col min="50" max="50" width="17.125" style="93" customWidth="1"/>
    <col min="51" max="51" width="12.625" style="93" customWidth="1"/>
    <col min="52" max="52" width="17" style="93" customWidth="1"/>
    <col min="53" max="69" width="7.5" style="93" customWidth="1"/>
    <col min="70" max="16384" width="12.5" style="93"/>
  </cols>
  <sheetData>
    <row r="1" spans="1:69" ht="35.25" customHeight="1" x14ac:dyDescent="0.3">
      <c r="A1" s="488" t="s">
        <v>177</v>
      </c>
      <c r="B1" s="488"/>
      <c r="C1" s="488"/>
      <c r="D1" s="488"/>
      <c r="E1" s="488"/>
      <c r="F1" s="488"/>
      <c r="G1" s="488"/>
      <c r="H1" s="488"/>
      <c r="I1" s="488"/>
      <c r="J1" s="493" t="str">
        <f>A4</f>
        <v>Year 0</v>
      </c>
      <c r="K1" s="493"/>
      <c r="L1" s="493"/>
      <c r="M1" s="493"/>
      <c r="N1" s="493"/>
      <c r="O1" s="493"/>
      <c r="P1" s="493"/>
      <c r="Q1" s="494" t="str">
        <f>B4</f>
        <v>FY22-23</v>
      </c>
      <c r="R1" s="494"/>
      <c r="S1" s="494"/>
      <c r="T1" s="494"/>
      <c r="U1" s="494"/>
      <c r="V1" s="494"/>
      <c r="W1" s="494"/>
      <c r="X1" s="495" t="str">
        <f>C4</f>
        <v>FY23-24</v>
      </c>
      <c r="Y1" s="495"/>
      <c r="Z1" s="495"/>
      <c r="AA1" s="495"/>
      <c r="AB1" s="495"/>
      <c r="AC1" s="495"/>
      <c r="AD1" s="495"/>
      <c r="AE1" s="496" t="str">
        <f>D4</f>
        <v>FY24-25</v>
      </c>
      <c r="AF1" s="496"/>
      <c r="AG1" s="496"/>
      <c r="AH1" s="496"/>
      <c r="AI1" s="496"/>
      <c r="AJ1" s="496"/>
      <c r="AK1" s="496"/>
      <c r="AL1" s="497" t="str">
        <f>E4</f>
        <v>FY25-26</v>
      </c>
      <c r="AM1" s="497"/>
      <c r="AN1" s="497"/>
      <c r="AO1" s="497"/>
      <c r="AP1" s="497"/>
      <c r="AQ1" s="497"/>
      <c r="AR1" s="497"/>
      <c r="AS1" s="487" t="str">
        <f>F4</f>
        <v>FY26-27</v>
      </c>
      <c r="AT1" s="487"/>
      <c r="AU1" s="487"/>
      <c r="AV1" s="487"/>
      <c r="AW1" s="487"/>
      <c r="AX1" s="487"/>
      <c r="AY1" s="487"/>
    </row>
    <row r="2" spans="1:69" s="94" customFormat="1" ht="123.75" customHeight="1" thickBot="1" x14ac:dyDescent="0.25">
      <c r="A2" s="490" t="s">
        <v>138</v>
      </c>
      <c r="B2" s="490"/>
      <c r="C2" s="490"/>
      <c r="D2" s="490"/>
      <c r="E2" s="490"/>
      <c r="F2" s="490"/>
      <c r="G2" s="380" t="s">
        <v>119</v>
      </c>
      <c r="H2" s="380" t="s">
        <v>140</v>
      </c>
      <c r="I2" s="380" t="s">
        <v>40</v>
      </c>
      <c r="J2" s="380" t="s">
        <v>230</v>
      </c>
      <c r="K2" s="436" t="s">
        <v>224</v>
      </c>
      <c r="L2" s="437" t="s">
        <v>225</v>
      </c>
      <c r="M2" s="380" t="s">
        <v>226</v>
      </c>
      <c r="N2" s="438" t="s">
        <v>33</v>
      </c>
      <c r="O2" s="438" t="s">
        <v>120</v>
      </c>
      <c r="P2" s="439" t="s">
        <v>35</v>
      </c>
      <c r="Q2" s="380" t="s">
        <v>196</v>
      </c>
      <c r="R2" s="440" t="s">
        <v>237</v>
      </c>
      <c r="S2" s="382" t="s">
        <v>176</v>
      </c>
      <c r="T2" s="383" t="s">
        <v>141</v>
      </c>
      <c r="U2" s="383" t="s">
        <v>33</v>
      </c>
      <c r="V2" s="438" t="s">
        <v>120</v>
      </c>
      <c r="W2" s="439" t="s">
        <v>35</v>
      </c>
      <c r="X2" s="380" t="s">
        <v>196</v>
      </c>
      <c r="Y2" s="440" t="s">
        <v>238</v>
      </c>
      <c r="Z2" s="382" t="s">
        <v>176</v>
      </c>
      <c r="AA2" s="383" t="s">
        <v>141</v>
      </c>
      <c r="AB2" s="438" t="s">
        <v>33</v>
      </c>
      <c r="AC2" s="438" t="s">
        <v>120</v>
      </c>
      <c r="AD2" s="439" t="s">
        <v>35</v>
      </c>
      <c r="AE2" s="380" t="s">
        <v>196</v>
      </c>
      <c r="AF2" s="441" t="s">
        <v>237</v>
      </c>
      <c r="AG2" s="382" t="s">
        <v>176</v>
      </c>
      <c r="AH2" s="383" t="s">
        <v>141</v>
      </c>
      <c r="AI2" s="438" t="s">
        <v>33</v>
      </c>
      <c r="AJ2" s="438" t="s">
        <v>120</v>
      </c>
      <c r="AK2" s="439" t="s">
        <v>35</v>
      </c>
      <c r="AL2" s="380" t="s">
        <v>196</v>
      </c>
      <c r="AM2" s="381" t="s">
        <v>239</v>
      </c>
      <c r="AN2" s="382" t="s">
        <v>176</v>
      </c>
      <c r="AO2" s="383" t="s">
        <v>141</v>
      </c>
      <c r="AP2" s="383" t="s">
        <v>33</v>
      </c>
      <c r="AQ2" s="438" t="s">
        <v>120</v>
      </c>
      <c r="AR2" s="439" t="s">
        <v>35</v>
      </c>
      <c r="AS2" s="380" t="s">
        <v>196</v>
      </c>
      <c r="AT2" s="440" t="s">
        <v>239</v>
      </c>
      <c r="AU2" s="382" t="s">
        <v>176</v>
      </c>
      <c r="AV2" s="383" t="s">
        <v>141</v>
      </c>
      <c r="AW2" s="383" t="s">
        <v>33</v>
      </c>
      <c r="AX2" s="383" t="s">
        <v>120</v>
      </c>
      <c r="AY2" s="382" t="s">
        <v>35</v>
      </c>
      <c r="BA2" s="95"/>
      <c r="BB2" s="95"/>
      <c r="BC2" s="95"/>
      <c r="BD2" s="95"/>
      <c r="BE2" s="95"/>
      <c r="BF2" s="95"/>
      <c r="BG2" s="95"/>
      <c r="BH2" s="95"/>
      <c r="BI2" s="95"/>
      <c r="BJ2" s="95"/>
      <c r="BK2" s="95"/>
      <c r="BL2" s="95"/>
      <c r="BM2" s="95"/>
      <c r="BN2" s="95"/>
      <c r="BO2" s="95"/>
      <c r="BP2" s="95"/>
      <c r="BQ2" s="95"/>
    </row>
    <row r="3" spans="1:69" ht="21" customHeight="1" thickTop="1" x14ac:dyDescent="0.25">
      <c r="A3" s="491" t="s">
        <v>36</v>
      </c>
      <c r="B3" s="491"/>
      <c r="C3" s="491"/>
      <c r="D3" s="491"/>
      <c r="E3" s="491"/>
      <c r="F3" s="491"/>
      <c r="G3" s="491"/>
      <c r="H3" s="491"/>
      <c r="I3" s="491"/>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c r="AV3" s="492"/>
      <c r="AW3" s="492"/>
      <c r="AX3" s="492"/>
      <c r="AY3" s="492"/>
      <c r="AZ3" s="96"/>
      <c r="BA3" s="96"/>
      <c r="BB3" s="96"/>
      <c r="BC3" s="96"/>
      <c r="BD3" s="96"/>
      <c r="BE3" s="96"/>
      <c r="BF3" s="96"/>
      <c r="BG3" s="96"/>
      <c r="BH3" s="96"/>
      <c r="BI3" s="96"/>
      <c r="BJ3" s="96"/>
      <c r="BK3" s="96"/>
      <c r="BL3" s="96"/>
      <c r="BM3" s="96"/>
      <c r="BN3" s="96"/>
      <c r="BO3" s="96"/>
      <c r="BP3" s="96"/>
      <c r="BQ3" s="96"/>
    </row>
    <row r="4" spans="1:69" ht="21" customHeight="1" x14ac:dyDescent="0.25">
      <c r="A4" s="97" t="s">
        <v>145</v>
      </c>
      <c r="B4" s="97" t="s">
        <v>48</v>
      </c>
      <c r="C4" s="97" t="s">
        <v>49</v>
      </c>
      <c r="D4" s="97" t="s">
        <v>50</v>
      </c>
      <c r="E4" s="97" t="s">
        <v>51</v>
      </c>
      <c r="F4" s="97" t="s">
        <v>142</v>
      </c>
      <c r="G4" s="97"/>
      <c r="H4" s="97"/>
      <c r="I4" s="97"/>
      <c r="J4" s="97"/>
      <c r="K4" s="378"/>
      <c r="L4" s="378"/>
      <c r="M4" s="97"/>
      <c r="N4" s="97"/>
      <c r="O4" s="97"/>
      <c r="P4" s="97"/>
      <c r="Q4" s="97"/>
      <c r="R4" s="378"/>
      <c r="S4" s="97"/>
      <c r="T4" s="97"/>
      <c r="U4" s="97"/>
      <c r="V4" s="97"/>
      <c r="W4" s="97"/>
      <c r="X4" s="97"/>
      <c r="Y4" s="378"/>
      <c r="Z4" s="97"/>
      <c r="AA4" s="97"/>
      <c r="AB4" s="97"/>
      <c r="AC4" s="97"/>
      <c r="AD4" s="97"/>
      <c r="AE4" s="97"/>
      <c r="AF4" s="378"/>
      <c r="AG4" s="97"/>
      <c r="AH4" s="97"/>
      <c r="AI4" s="97"/>
      <c r="AJ4" s="97"/>
      <c r="AK4" s="97"/>
      <c r="AL4" s="97"/>
      <c r="AM4" s="378"/>
      <c r="AN4" s="97"/>
      <c r="AO4" s="97"/>
      <c r="AP4" s="97"/>
      <c r="AQ4" s="97"/>
      <c r="AR4" s="97"/>
      <c r="AS4" s="97"/>
      <c r="AT4" s="378"/>
      <c r="AU4" s="97"/>
      <c r="AV4" s="97"/>
      <c r="AW4" s="97"/>
      <c r="AX4" s="97"/>
      <c r="AY4" s="97"/>
      <c r="AZ4" s="96"/>
      <c r="BA4" s="96"/>
      <c r="BB4" s="96"/>
      <c r="BC4" s="96"/>
      <c r="BD4" s="96"/>
      <c r="BE4" s="96"/>
      <c r="BF4" s="96"/>
      <c r="BG4" s="96"/>
      <c r="BH4" s="96"/>
      <c r="BI4" s="96"/>
      <c r="BJ4" s="96"/>
      <c r="BK4" s="96"/>
      <c r="BL4" s="96"/>
      <c r="BM4" s="96"/>
      <c r="BN4" s="96"/>
      <c r="BO4" s="96"/>
      <c r="BP4" s="96"/>
      <c r="BQ4" s="96"/>
    </row>
    <row r="5" spans="1:69" s="186" customFormat="1" ht="14.25" x14ac:dyDescent="0.2">
      <c r="A5" s="260"/>
      <c r="B5" s="260"/>
      <c r="C5" s="260"/>
      <c r="D5" s="260"/>
      <c r="E5" s="260"/>
      <c r="F5" s="260"/>
      <c r="G5" s="179"/>
      <c r="H5" s="180"/>
      <c r="I5" s="181"/>
      <c r="J5" s="379"/>
      <c r="K5" s="185">
        <f>A5</f>
        <v>0</v>
      </c>
      <c r="L5" s="182"/>
      <c r="M5" s="183"/>
      <c r="N5" s="184"/>
      <c r="O5" s="184"/>
      <c r="P5" s="182">
        <f>SUM(K5:O5)</f>
        <v>0</v>
      </c>
      <c r="Q5" s="379">
        <f>J5</f>
        <v>0</v>
      </c>
      <c r="R5" s="185">
        <f t="shared" ref="R5:R35" si="0">B5</f>
        <v>0</v>
      </c>
      <c r="S5" s="185">
        <f>0.1116*R5</f>
        <v>0</v>
      </c>
      <c r="T5" s="184"/>
      <c r="U5" s="184"/>
      <c r="V5" s="184"/>
      <c r="W5" s="182">
        <f>SUM(R5:V5)</f>
        <v>0</v>
      </c>
      <c r="X5" s="379">
        <f>Q5</f>
        <v>0</v>
      </c>
      <c r="Y5" s="185">
        <f t="shared" ref="Y5:Y35" si="1">C5</f>
        <v>0</v>
      </c>
      <c r="Z5" s="185">
        <f>0.1116*Y5</f>
        <v>0</v>
      </c>
      <c r="AA5" s="185"/>
      <c r="AB5" s="185"/>
      <c r="AC5" s="185"/>
      <c r="AD5" s="182">
        <f>SUM(Y5:AC5)</f>
        <v>0</v>
      </c>
      <c r="AE5" s="379">
        <f>X5</f>
        <v>0</v>
      </c>
      <c r="AF5" s="185">
        <f>D5</f>
        <v>0</v>
      </c>
      <c r="AG5" s="185">
        <f t="shared" ref="AG5:AG35" si="2">0.1116*AF5</f>
        <v>0</v>
      </c>
      <c r="AH5" s="185"/>
      <c r="AI5" s="185"/>
      <c r="AJ5" s="185"/>
      <c r="AK5" s="182">
        <f>SUM(AF5:AJ5)</f>
        <v>0</v>
      </c>
      <c r="AL5" s="379">
        <f>AE5</f>
        <v>0</v>
      </c>
      <c r="AM5" s="185">
        <f>E5</f>
        <v>0</v>
      </c>
      <c r="AN5" s="185">
        <f>0.1116*AM5</f>
        <v>0</v>
      </c>
      <c r="AO5" s="184"/>
      <c r="AP5" s="184"/>
      <c r="AQ5" s="184"/>
      <c r="AR5" s="182">
        <f>SUM(AM5:AQ5)</f>
        <v>0</v>
      </c>
      <c r="AS5" s="379">
        <f>AL5</f>
        <v>0</v>
      </c>
      <c r="AT5" s="185">
        <f>F5</f>
        <v>0</v>
      </c>
      <c r="AU5" s="185">
        <f>0.1116*AT5</f>
        <v>0</v>
      </c>
      <c r="AV5" s="184"/>
      <c r="AW5" s="184"/>
      <c r="AX5" s="184"/>
      <c r="AY5" s="182">
        <f>SUM(AT5:AX5)</f>
        <v>0</v>
      </c>
    </row>
    <row r="6" spans="1:69" s="188" customFormat="1" ht="14.25" x14ac:dyDescent="0.2">
      <c r="A6" s="260"/>
      <c r="B6" s="260"/>
      <c r="C6" s="260"/>
      <c r="D6" s="260"/>
      <c r="E6" s="260"/>
      <c r="F6" s="260"/>
      <c r="G6" s="179"/>
      <c r="H6" s="180"/>
      <c r="I6" s="181"/>
      <c r="J6" s="379"/>
      <c r="K6" s="185">
        <f t="shared" ref="K6:K34" si="3">A6</f>
        <v>0</v>
      </c>
      <c r="L6" s="182"/>
      <c r="M6" s="183"/>
      <c r="N6" s="184"/>
      <c r="O6" s="184"/>
      <c r="P6" s="182">
        <f t="shared" ref="P6:P35" si="4">SUM(K6:O6)</f>
        <v>0</v>
      </c>
      <c r="Q6" s="379">
        <f t="shared" ref="Q6:Q35" si="5">J6</f>
        <v>0</v>
      </c>
      <c r="R6" s="185">
        <f t="shared" si="0"/>
        <v>0</v>
      </c>
      <c r="S6" s="185">
        <f>0.1116*R6</f>
        <v>0</v>
      </c>
      <c r="T6" s="184"/>
      <c r="U6" s="184"/>
      <c r="V6" s="184"/>
      <c r="W6" s="182">
        <f t="shared" ref="W6:W35" si="6">SUM(R6:V6)</f>
        <v>0</v>
      </c>
      <c r="X6" s="379">
        <f t="shared" ref="X6:X35" si="7">Q6</f>
        <v>0</v>
      </c>
      <c r="Y6" s="185">
        <f t="shared" si="1"/>
        <v>0</v>
      </c>
      <c r="Z6" s="185">
        <f>0.1116*Y6</f>
        <v>0</v>
      </c>
      <c r="AA6" s="187"/>
      <c r="AB6" s="187"/>
      <c r="AC6" s="187"/>
      <c r="AD6" s="182">
        <f t="shared" ref="AD6:AD35" si="8">SUM(Y6:AC6)</f>
        <v>0</v>
      </c>
      <c r="AE6" s="379">
        <f t="shared" ref="AE6:AE35" si="9">X6</f>
        <v>0</v>
      </c>
      <c r="AF6" s="185">
        <f>D6</f>
        <v>0</v>
      </c>
      <c r="AG6" s="185">
        <f t="shared" si="2"/>
        <v>0</v>
      </c>
      <c r="AH6" s="187"/>
      <c r="AI6" s="187"/>
      <c r="AJ6" s="187"/>
      <c r="AK6" s="182">
        <f t="shared" ref="AK6:AK35" si="10">SUM(AF6:AJ6)</f>
        <v>0</v>
      </c>
      <c r="AL6" s="379">
        <f t="shared" ref="AL6:AL35" si="11">AE6</f>
        <v>0</v>
      </c>
      <c r="AM6" s="185">
        <f>E6</f>
        <v>0</v>
      </c>
      <c r="AN6" s="185">
        <f>0.1116*AM6</f>
        <v>0</v>
      </c>
      <c r="AO6" s="184"/>
      <c r="AP6" s="184"/>
      <c r="AQ6" s="184"/>
      <c r="AR6" s="182">
        <f t="shared" ref="AR6:AR35" si="12">SUM(AM6:AQ6)</f>
        <v>0</v>
      </c>
      <c r="AS6" s="379">
        <f t="shared" ref="AS6:AS35" si="13">AL6</f>
        <v>0</v>
      </c>
      <c r="AT6" s="185">
        <f>F6</f>
        <v>0</v>
      </c>
      <c r="AU6" s="185">
        <f>0.1116*AT6</f>
        <v>0</v>
      </c>
      <c r="AV6" s="184"/>
      <c r="AW6" s="184"/>
      <c r="AX6" s="184"/>
      <c r="AY6" s="182">
        <f t="shared" ref="AY6:AY35" si="14">SUM(AT6:AX6)</f>
        <v>0</v>
      </c>
    </row>
    <row r="7" spans="1:69" s="186" customFormat="1" ht="14.25" x14ac:dyDescent="0.2">
      <c r="A7" s="260"/>
      <c r="B7" s="260"/>
      <c r="C7" s="260"/>
      <c r="D7" s="260"/>
      <c r="E7" s="260"/>
      <c r="F7" s="260"/>
      <c r="G7" s="179"/>
      <c r="H7" s="180"/>
      <c r="I7" s="181"/>
      <c r="J7" s="379"/>
      <c r="K7" s="185">
        <f t="shared" si="3"/>
        <v>0</v>
      </c>
      <c r="L7" s="182"/>
      <c r="M7" s="183"/>
      <c r="N7" s="184"/>
      <c r="O7" s="184"/>
      <c r="P7" s="182">
        <f t="shared" si="4"/>
        <v>0</v>
      </c>
      <c r="Q7" s="379">
        <f t="shared" si="5"/>
        <v>0</v>
      </c>
      <c r="R7" s="185">
        <f t="shared" si="0"/>
        <v>0</v>
      </c>
      <c r="S7" s="185">
        <f>0.1116*R7</f>
        <v>0</v>
      </c>
      <c r="T7" s="184"/>
      <c r="U7" s="184"/>
      <c r="V7" s="184"/>
      <c r="W7" s="182">
        <f t="shared" si="6"/>
        <v>0</v>
      </c>
      <c r="X7" s="379">
        <f t="shared" si="7"/>
        <v>0</v>
      </c>
      <c r="Y7" s="185">
        <f t="shared" si="1"/>
        <v>0</v>
      </c>
      <c r="Z7" s="185">
        <f>0.1116*Y7</f>
        <v>0</v>
      </c>
      <c r="AA7" s="185"/>
      <c r="AB7" s="185"/>
      <c r="AC7" s="185"/>
      <c r="AD7" s="182">
        <f t="shared" si="8"/>
        <v>0</v>
      </c>
      <c r="AE7" s="379">
        <f t="shared" si="9"/>
        <v>0</v>
      </c>
      <c r="AF7" s="185">
        <f>D7</f>
        <v>0</v>
      </c>
      <c r="AG7" s="185">
        <f t="shared" si="2"/>
        <v>0</v>
      </c>
      <c r="AH7" s="185"/>
      <c r="AI7" s="185"/>
      <c r="AJ7" s="185"/>
      <c r="AK7" s="182">
        <f t="shared" si="10"/>
        <v>0</v>
      </c>
      <c r="AL7" s="379">
        <f t="shared" si="11"/>
        <v>0</v>
      </c>
      <c r="AM7" s="185">
        <f>E7</f>
        <v>0</v>
      </c>
      <c r="AN7" s="185">
        <f>0.1116*AM7</f>
        <v>0</v>
      </c>
      <c r="AO7" s="184"/>
      <c r="AP7" s="184"/>
      <c r="AQ7" s="184"/>
      <c r="AR7" s="182">
        <f t="shared" si="12"/>
        <v>0</v>
      </c>
      <c r="AS7" s="379">
        <f t="shared" si="13"/>
        <v>0</v>
      </c>
      <c r="AT7" s="185">
        <f>F7</f>
        <v>0</v>
      </c>
      <c r="AU7" s="185">
        <f>0.1116*AT7</f>
        <v>0</v>
      </c>
      <c r="AV7" s="184"/>
      <c r="AW7" s="184"/>
      <c r="AX7" s="184"/>
      <c r="AY7" s="182">
        <f t="shared" si="14"/>
        <v>0</v>
      </c>
    </row>
    <row r="8" spans="1:69" s="186" customFormat="1" ht="14.25" x14ac:dyDescent="0.2">
      <c r="A8" s="260"/>
      <c r="B8" s="260"/>
      <c r="C8" s="260"/>
      <c r="D8" s="260"/>
      <c r="E8" s="260"/>
      <c r="F8" s="260"/>
      <c r="G8" s="179"/>
      <c r="H8" s="180"/>
      <c r="I8" s="181"/>
      <c r="J8" s="379"/>
      <c r="K8" s="185">
        <f t="shared" si="3"/>
        <v>0</v>
      </c>
      <c r="L8" s="182"/>
      <c r="M8" s="183"/>
      <c r="N8" s="184"/>
      <c r="O8" s="184"/>
      <c r="P8" s="182">
        <f t="shared" si="4"/>
        <v>0</v>
      </c>
      <c r="Q8" s="379">
        <f t="shared" si="5"/>
        <v>0</v>
      </c>
      <c r="R8" s="185">
        <f t="shared" si="0"/>
        <v>0</v>
      </c>
      <c r="S8" s="185">
        <f>0.1116*R8</f>
        <v>0</v>
      </c>
      <c r="T8" s="184"/>
      <c r="U8" s="184"/>
      <c r="V8" s="184"/>
      <c r="W8" s="182">
        <f>SUM(R8:V8)</f>
        <v>0</v>
      </c>
      <c r="X8" s="379">
        <f t="shared" si="7"/>
        <v>0</v>
      </c>
      <c r="Y8" s="185">
        <f t="shared" si="1"/>
        <v>0</v>
      </c>
      <c r="Z8" s="185">
        <f>0.1116*Y8</f>
        <v>0</v>
      </c>
      <c r="AA8" s="184"/>
      <c r="AB8" s="184"/>
      <c r="AC8" s="184"/>
      <c r="AD8" s="182">
        <f t="shared" si="8"/>
        <v>0</v>
      </c>
      <c r="AE8" s="379">
        <f t="shared" si="9"/>
        <v>0</v>
      </c>
      <c r="AF8" s="185">
        <f>D8</f>
        <v>0</v>
      </c>
      <c r="AG8" s="185">
        <f t="shared" si="2"/>
        <v>0</v>
      </c>
      <c r="AH8" s="184"/>
      <c r="AI8" s="184"/>
      <c r="AJ8" s="184"/>
      <c r="AK8" s="182">
        <f t="shared" si="10"/>
        <v>0</v>
      </c>
      <c r="AL8" s="379">
        <f t="shared" si="11"/>
        <v>0</v>
      </c>
      <c r="AM8" s="185">
        <f>E8</f>
        <v>0</v>
      </c>
      <c r="AN8" s="185">
        <f>0.1116*AM8</f>
        <v>0</v>
      </c>
      <c r="AO8" s="184"/>
      <c r="AP8" s="184"/>
      <c r="AQ8" s="184"/>
      <c r="AR8" s="182">
        <f t="shared" si="12"/>
        <v>0</v>
      </c>
      <c r="AS8" s="379">
        <f t="shared" si="13"/>
        <v>0</v>
      </c>
      <c r="AT8" s="185">
        <f>F8</f>
        <v>0</v>
      </c>
      <c r="AU8" s="185">
        <f>0.1116*AT8</f>
        <v>0</v>
      </c>
      <c r="AV8" s="184"/>
      <c r="AW8" s="184"/>
      <c r="AX8" s="184"/>
      <c r="AY8" s="182">
        <f t="shared" si="14"/>
        <v>0</v>
      </c>
    </row>
    <row r="9" spans="1:69" s="188" customFormat="1" ht="15" customHeight="1" x14ac:dyDescent="0.2">
      <c r="A9" s="260"/>
      <c r="B9" s="260"/>
      <c r="C9" s="260"/>
      <c r="D9" s="260"/>
      <c r="E9" s="260"/>
      <c r="F9" s="260"/>
      <c r="G9" s="179"/>
      <c r="H9" s="180"/>
      <c r="I9" s="181"/>
      <c r="J9" s="379"/>
      <c r="K9" s="185">
        <f t="shared" si="3"/>
        <v>0</v>
      </c>
      <c r="L9" s="182"/>
      <c r="M9" s="183"/>
      <c r="N9" s="184"/>
      <c r="O9" s="184"/>
      <c r="P9" s="182">
        <f t="shared" si="4"/>
        <v>0</v>
      </c>
      <c r="Q9" s="379">
        <f t="shared" si="5"/>
        <v>0</v>
      </c>
      <c r="R9" s="185">
        <f t="shared" si="0"/>
        <v>0</v>
      </c>
      <c r="S9" s="185">
        <f>0.1116*R9</f>
        <v>0</v>
      </c>
      <c r="T9" s="184"/>
      <c r="U9" s="184"/>
      <c r="V9" s="184"/>
      <c r="W9" s="182">
        <f t="shared" si="6"/>
        <v>0</v>
      </c>
      <c r="X9" s="379">
        <f t="shared" si="7"/>
        <v>0</v>
      </c>
      <c r="Y9" s="185">
        <f t="shared" si="1"/>
        <v>0</v>
      </c>
      <c r="Z9" s="185">
        <f>0.1116*Y9</f>
        <v>0</v>
      </c>
      <c r="AA9" s="189"/>
      <c r="AB9" s="189"/>
      <c r="AC9" s="189"/>
      <c r="AD9" s="182">
        <f t="shared" si="8"/>
        <v>0</v>
      </c>
      <c r="AE9" s="379">
        <f t="shared" si="9"/>
        <v>0</v>
      </c>
      <c r="AF9" s="185">
        <f>D9</f>
        <v>0</v>
      </c>
      <c r="AG9" s="185">
        <f t="shared" si="2"/>
        <v>0</v>
      </c>
      <c r="AH9" s="189"/>
      <c r="AI9" s="189"/>
      <c r="AJ9" s="189"/>
      <c r="AK9" s="182">
        <f t="shared" si="10"/>
        <v>0</v>
      </c>
      <c r="AL9" s="379">
        <f t="shared" si="11"/>
        <v>0</v>
      </c>
      <c r="AM9" s="185">
        <f>E9</f>
        <v>0</v>
      </c>
      <c r="AN9" s="185">
        <f>0.1116*AM9</f>
        <v>0</v>
      </c>
      <c r="AO9" s="184"/>
      <c r="AP9" s="184"/>
      <c r="AQ9" s="184"/>
      <c r="AR9" s="182">
        <f t="shared" si="12"/>
        <v>0</v>
      </c>
      <c r="AS9" s="379">
        <f t="shared" si="13"/>
        <v>0</v>
      </c>
      <c r="AT9" s="185">
        <f>F9</f>
        <v>0</v>
      </c>
      <c r="AU9" s="185">
        <f>0.1116*AT9</f>
        <v>0</v>
      </c>
      <c r="AV9" s="184"/>
      <c r="AW9" s="184"/>
      <c r="AX9" s="184"/>
      <c r="AY9" s="182">
        <f t="shared" si="14"/>
        <v>0</v>
      </c>
    </row>
    <row r="10" spans="1:69" s="186" customFormat="1" ht="15" customHeight="1" x14ac:dyDescent="0.2">
      <c r="A10" s="260"/>
      <c r="B10" s="260"/>
      <c r="C10" s="260"/>
      <c r="D10" s="260"/>
      <c r="E10" s="260"/>
      <c r="F10" s="260"/>
      <c r="G10" s="179"/>
      <c r="H10" s="180"/>
      <c r="I10" s="181"/>
      <c r="J10" s="379"/>
      <c r="K10" s="185">
        <f t="shared" si="3"/>
        <v>0</v>
      </c>
      <c r="L10" s="182"/>
      <c r="M10" s="183"/>
      <c r="N10" s="184"/>
      <c r="O10" s="184"/>
      <c r="P10" s="182">
        <f t="shared" si="4"/>
        <v>0</v>
      </c>
      <c r="Q10" s="379">
        <f t="shared" si="5"/>
        <v>0</v>
      </c>
      <c r="R10" s="185">
        <f t="shared" si="0"/>
        <v>0</v>
      </c>
      <c r="S10" s="185">
        <f t="shared" ref="S10:S35" si="15">0.1116*R10</f>
        <v>0</v>
      </c>
      <c r="T10" s="184"/>
      <c r="U10" s="184"/>
      <c r="V10" s="184"/>
      <c r="W10" s="182">
        <f t="shared" si="6"/>
        <v>0</v>
      </c>
      <c r="X10" s="379">
        <f t="shared" si="7"/>
        <v>0</v>
      </c>
      <c r="Y10" s="185">
        <f t="shared" si="1"/>
        <v>0</v>
      </c>
      <c r="Z10" s="185">
        <f t="shared" ref="Z10:Z35" si="16">0.1116*Y10</f>
        <v>0</v>
      </c>
      <c r="AA10" s="184"/>
      <c r="AB10" s="184"/>
      <c r="AC10" s="184"/>
      <c r="AD10" s="182">
        <f t="shared" si="8"/>
        <v>0</v>
      </c>
      <c r="AE10" s="379">
        <f t="shared" si="9"/>
        <v>0</v>
      </c>
      <c r="AF10" s="185">
        <f t="shared" ref="AF10:AF35" si="17">D10</f>
        <v>0</v>
      </c>
      <c r="AG10" s="185">
        <f t="shared" si="2"/>
        <v>0</v>
      </c>
      <c r="AH10" s="184"/>
      <c r="AI10" s="184"/>
      <c r="AJ10" s="184"/>
      <c r="AK10" s="182">
        <f t="shared" si="10"/>
        <v>0</v>
      </c>
      <c r="AL10" s="379">
        <f t="shared" si="11"/>
        <v>0</v>
      </c>
      <c r="AM10" s="185">
        <f t="shared" ref="AM10:AM35" si="18">E10</f>
        <v>0</v>
      </c>
      <c r="AN10" s="185">
        <f t="shared" ref="AN10:AN35" si="19">0.1116*AM10</f>
        <v>0</v>
      </c>
      <c r="AO10" s="184"/>
      <c r="AP10" s="184"/>
      <c r="AQ10" s="184"/>
      <c r="AR10" s="182">
        <f t="shared" si="12"/>
        <v>0</v>
      </c>
      <c r="AS10" s="379">
        <f t="shared" si="13"/>
        <v>0</v>
      </c>
      <c r="AT10" s="185">
        <f t="shared" ref="AT10:AT35" si="20">F10</f>
        <v>0</v>
      </c>
      <c r="AU10" s="185">
        <f t="shared" ref="AU10:AU35" si="21">0.1116*AT10</f>
        <v>0</v>
      </c>
      <c r="AV10" s="184"/>
      <c r="AW10" s="184"/>
      <c r="AX10" s="184"/>
      <c r="AY10" s="182">
        <f t="shared" si="14"/>
        <v>0</v>
      </c>
    </row>
    <row r="11" spans="1:69" s="186" customFormat="1" ht="15" customHeight="1" x14ac:dyDescent="0.2">
      <c r="A11" s="260"/>
      <c r="B11" s="260"/>
      <c r="C11" s="260"/>
      <c r="D11" s="260"/>
      <c r="E11" s="260"/>
      <c r="F11" s="260"/>
      <c r="G11" s="179"/>
      <c r="H11" s="180"/>
      <c r="I11" s="181"/>
      <c r="J11" s="379"/>
      <c r="K11" s="185">
        <f t="shared" si="3"/>
        <v>0</v>
      </c>
      <c r="L11" s="182"/>
      <c r="M11" s="183"/>
      <c r="N11" s="184"/>
      <c r="O11" s="184"/>
      <c r="P11" s="182">
        <f t="shared" si="4"/>
        <v>0</v>
      </c>
      <c r="Q11" s="379">
        <f t="shared" si="5"/>
        <v>0</v>
      </c>
      <c r="R11" s="185">
        <f t="shared" si="0"/>
        <v>0</v>
      </c>
      <c r="S11" s="185">
        <f t="shared" si="15"/>
        <v>0</v>
      </c>
      <c r="T11" s="184"/>
      <c r="U11" s="184"/>
      <c r="V11" s="184"/>
      <c r="W11" s="182">
        <f t="shared" si="6"/>
        <v>0</v>
      </c>
      <c r="X11" s="379">
        <f t="shared" si="7"/>
        <v>0</v>
      </c>
      <c r="Y11" s="185">
        <f t="shared" si="1"/>
        <v>0</v>
      </c>
      <c r="Z11" s="185">
        <f t="shared" si="16"/>
        <v>0</v>
      </c>
      <c r="AA11" s="184"/>
      <c r="AB11" s="184"/>
      <c r="AC11" s="184"/>
      <c r="AD11" s="182">
        <f t="shared" si="8"/>
        <v>0</v>
      </c>
      <c r="AE11" s="379">
        <f t="shared" si="9"/>
        <v>0</v>
      </c>
      <c r="AF11" s="185">
        <f t="shared" si="17"/>
        <v>0</v>
      </c>
      <c r="AG11" s="185">
        <f t="shared" si="2"/>
        <v>0</v>
      </c>
      <c r="AH11" s="184"/>
      <c r="AI11" s="184"/>
      <c r="AJ11" s="184"/>
      <c r="AK11" s="182">
        <f t="shared" si="10"/>
        <v>0</v>
      </c>
      <c r="AL11" s="379">
        <f t="shared" si="11"/>
        <v>0</v>
      </c>
      <c r="AM11" s="185">
        <f t="shared" si="18"/>
        <v>0</v>
      </c>
      <c r="AN11" s="185">
        <f t="shared" si="19"/>
        <v>0</v>
      </c>
      <c r="AO11" s="184"/>
      <c r="AP11" s="184"/>
      <c r="AQ11" s="184"/>
      <c r="AR11" s="182">
        <f t="shared" si="12"/>
        <v>0</v>
      </c>
      <c r="AS11" s="379">
        <f t="shared" si="13"/>
        <v>0</v>
      </c>
      <c r="AT11" s="185">
        <f t="shared" si="20"/>
        <v>0</v>
      </c>
      <c r="AU11" s="185">
        <f t="shared" si="21"/>
        <v>0</v>
      </c>
      <c r="AV11" s="184"/>
      <c r="AW11" s="184"/>
      <c r="AX11" s="184"/>
      <c r="AY11" s="182">
        <f t="shared" si="14"/>
        <v>0</v>
      </c>
    </row>
    <row r="12" spans="1:69" s="186" customFormat="1" ht="15" customHeight="1" x14ac:dyDescent="0.2">
      <c r="A12" s="260"/>
      <c r="B12" s="260"/>
      <c r="C12" s="260"/>
      <c r="D12" s="260"/>
      <c r="E12" s="260"/>
      <c r="F12" s="260"/>
      <c r="G12" s="179"/>
      <c r="H12" s="180"/>
      <c r="I12" s="181"/>
      <c r="J12" s="379"/>
      <c r="K12" s="185">
        <f t="shared" si="3"/>
        <v>0</v>
      </c>
      <c r="L12" s="182"/>
      <c r="M12" s="183"/>
      <c r="N12" s="184"/>
      <c r="O12" s="184"/>
      <c r="P12" s="182">
        <f t="shared" ref="P12:P18" si="22">SUM(K12:O12)</f>
        <v>0</v>
      </c>
      <c r="Q12" s="379">
        <f t="shared" si="5"/>
        <v>0</v>
      </c>
      <c r="R12" s="185">
        <f t="shared" si="0"/>
        <v>0</v>
      </c>
      <c r="S12" s="185">
        <f>0.1116*R12</f>
        <v>0</v>
      </c>
      <c r="T12" s="184"/>
      <c r="U12" s="184"/>
      <c r="V12" s="184"/>
      <c r="W12" s="182">
        <f>SUM(R12:V12)</f>
        <v>0</v>
      </c>
      <c r="X12" s="379">
        <f t="shared" si="7"/>
        <v>0</v>
      </c>
      <c r="Y12" s="185">
        <f t="shared" ref="Y12:Y18" si="23">C12</f>
        <v>0</v>
      </c>
      <c r="Z12" s="185">
        <f>0.1116*Y12</f>
        <v>0</v>
      </c>
      <c r="AA12" s="184"/>
      <c r="AB12" s="184"/>
      <c r="AC12" s="184"/>
      <c r="AD12" s="182">
        <f>SUM(Y12:AC12)</f>
        <v>0</v>
      </c>
      <c r="AE12" s="379">
        <f t="shared" si="9"/>
        <v>0</v>
      </c>
      <c r="AF12" s="185">
        <f>D12</f>
        <v>0</v>
      </c>
      <c r="AG12" s="185">
        <f>0.1116*AF12</f>
        <v>0</v>
      </c>
      <c r="AH12" s="184"/>
      <c r="AI12" s="184"/>
      <c r="AJ12" s="184"/>
      <c r="AK12" s="182">
        <f t="shared" ref="AK12:AK17" si="24">SUM(AF12:AJ12)</f>
        <v>0</v>
      </c>
      <c r="AL12" s="379">
        <f t="shared" si="11"/>
        <v>0</v>
      </c>
      <c r="AM12" s="185">
        <f>E12</f>
        <v>0</v>
      </c>
      <c r="AN12" s="185">
        <f>0.1116*AM12</f>
        <v>0</v>
      </c>
      <c r="AO12" s="184"/>
      <c r="AP12" s="184"/>
      <c r="AQ12" s="184"/>
      <c r="AR12" s="182">
        <f>SUM(AM12:AQ12)</f>
        <v>0</v>
      </c>
      <c r="AS12" s="379">
        <f t="shared" si="13"/>
        <v>0</v>
      </c>
      <c r="AT12" s="185">
        <f>F12</f>
        <v>0</v>
      </c>
      <c r="AU12" s="185">
        <f>0.1116*AT12</f>
        <v>0</v>
      </c>
      <c r="AV12" s="184"/>
      <c r="AW12" s="184"/>
      <c r="AX12" s="184"/>
      <c r="AY12" s="182">
        <f>SUM(AT12:AX12)</f>
        <v>0</v>
      </c>
    </row>
    <row r="13" spans="1:69" s="186" customFormat="1" ht="15" customHeight="1" x14ac:dyDescent="0.2">
      <c r="A13" s="260"/>
      <c r="B13" s="260"/>
      <c r="C13" s="260"/>
      <c r="D13" s="260"/>
      <c r="E13" s="260"/>
      <c r="F13" s="260"/>
      <c r="G13" s="179"/>
      <c r="H13" s="180"/>
      <c r="I13" s="181"/>
      <c r="J13" s="379"/>
      <c r="K13" s="185">
        <f t="shared" si="3"/>
        <v>0</v>
      </c>
      <c r="L13" s="182"/>
      <c r="M13" s="183"/>
      <c r="N13" s="184"/>
      <c r="O13" s="184"/>
      <c r="P13" s="182">
        <f t="shared" si="22"/>
        <v>0</v>
      </c>
      <c r="Q13" s="379">
        <f t="shared" si="5"/>
        <v>0</v>
      </c>
      <c r="R13" s="185">
        <f t="shared" si="0"/>
        <v>0</v>
      </c>
      <c r="S13" s="185">
        <f t="shared" ref="S13" si="25">0.1116*R13</f>
        <v>0</v>
      </c>
      <c r="T13" s="184"/>
      <c r="U13" s="184"/>
      <c r="V13" s="184"/>
      <c r="W13" s="182">
        <f t="shared" ref="W13" si="26">SUM(R13:V13)</f>
        <v>0</v>
      </c>
      <c r="X13" s="379">
        <f t="shared" si="7"/>
        <v>0</v>
      </c>
      <c r="Y13" s="185">
        <f t="shared" si="23"/>
        <v>0</v>
      </c>
      <c r="Z13" s="185">
        <f t="shared" ref="Z13" si="27">0.1116*Y13</f>
        <v>0</v>
      </c>
      <c r="AA13" s="184"/>
      <c r="AB13" s="184"/>
      <c r="AC13" s="184"/>
      <c r="AD13" s="182">
        <f t="shared" ref="AD13" si="28">SUM(Y13:AC13)</f>
        <v>0</v>
      </c>
      <c r="AE13" s="379">
        <f t="shared" si="9"/>
        <v>0</v>
      </c>
      <c r="AF13" s="185">
        <f t="shared" ref="AF13" si="29">D13</f>
        <v>0</v>
      </c>
      <c r="AG13" s="185">
        <f t="shared" ref="AG13" si="30">0.1116*AF13</f>
        <v>0</v>
      </c>
      <c r="AH13" s="184"/>
      <c r="AI13" s="184"/>
      <c r="AJ13" s="184"/>
      <c r="AK13" s="182">
        <f t="shared" si="24"/>
        <v>0</v>
      </c>
      <c r="AL13" s="379">
        <f t="shared" si="11"/>
        <v>0</v>
      </c>
      <c r="AM13" s="185">
        <f t="shared" ref="AM13" si="31">E13</f>
        <v>0</v>
      </c>
      <c r="AN13" s="185">
        <f t="shared" ref="AN13" si="32">0.1116*AM13</f>
        <v>0</v>
      </c>
      <c r="AO13" s="184"/>
      <c r="AP13" s="184"/>
      <c r="AQ13" s="184"/>
      <c r="AR13" s="182">
        <f t="shared" ref="AR13" si="33">SUM(AM13:AQ13)</f>
        <v>0</v>
      </c>
      <c r="AS13" s="379">
        <f t="shared" si="13"/>
        <v>0</v>
      </c>
      <c r="AT13" s="185">
        <f t="shared" ref="AT13" si="34">F13</f>
        <v>0</v>
      </c>
      <c r="AU13" s="185">
        <f t="shared" ref="AU13" si="35">0.1116*AT13</f>
        <v>0</v>
      </c>
      <c r="AV13" s="184"/>
      <c r="AW13" s="184"/>
      <c r="AX13" s="184"/>
      <c r="AY13" s="182">
        <f t="shared" ref="AY13" si="36">SUM(AT13:AX13)</f>
        <v>0</v>
      </c>
    </row>
    <row r="14" spans="1:69" s="186" customFormat="1" ht="15" customHeight="1" x14ac:dyDescent="0.2">
      <c r="A14" s="260"/>
      <c r="B14" s="260"/>
      <c r="C14" s="260"/>
      <c r="D14" s="260"/>
      <c r="E14" s="260"/>
      <c r="F14" s="260"/>
      <c r="G14" s="179"/>
      <c r="H14" s="180"/>
      <c r="I14" s="181"/>
      <c r="J14" s="379"/>
      <c r="K14" s="185">
        <f t="shared" si="3"/>
        <v>0</v>
      </c>
      <c r="L14" s="182"/>
      <c r="M14" s="183"/>
      <c r="N14" s="184"/>
      <c r="O14" s="184"/>
      <c r="P14" s="182">
        <f t="shared" si="22"/>
        <v>0</v>
      </c>
      <c r="Q14" s="379">
        <f t="shared" si="5"/>
        <v>0</v>
      </c>
      <c r="R14" s="185">
        <f t="shared" si="0"/>
        <v>0</v>
      </c>
      <c r="S14" s="185">
        <f>0.1116*R14</f>
        <v>0</v>
      </c>
      <c r="T14" s="184"/>
      <c r="U14" s="184"/>
      <c r="V14" s="184"/>
      <c r="W14" s="182">
        <f>SUM(R14:V14)</f>
        <v>0</v>
      </c>
      <c r="X14" s="379">
        <f t="shared" si="7"/>
        <v>0</v>
      </c>
      <c r="Y14" s="185">
        <f t="shared" si="23"/>
        <v>0</v>
      </c>
      <c r="Z14" s="185">
        <f>0.1116*Y14</f>
        <v>0</v>
      </c>
      <c r="AA14" s="184"/>
      <c r="AB14" s="184"/>
      <c r="AC14" s="184"/>
      <c r="AD14" s="182">
        <f>SUM(Y14:AC14)</f>
        <v>0</v>
      </c>
      <c r="AE14" s="379">
        <f t="shared" si="9"/>
        <v>0</v>
      </c>
      <c r="AF14" s="185">
        <f>D14</f>
        <v>0</v>
      </c>
      <c r="AG14" s="185">
        <f>0.1116*AF14</f>
        <v>0</v>
      </c>
      <c r="AH14" s="184"/>
      <c r="AI14" s="184"/>
      <c r="AJ14" s="184"/>
      <c r="AK14" s="182">
        <f t="shared" si="24"/>
        <v>0</v>
      </c>
      <c r="AL14" s="379">
        <f t="shared" si="11"/>
        <v>0</v>
      </c>
      <c r="AM14" s="185">
        <f>E14</f>
        <v>0</v>
      </c>
      <c r="AN14" s="185">
        <f>0.1116*AM14</f>
        <v>0</v>
      </c>
      <c r="AO14" s="184"/>
      <c r="AP14" s="184"/>
      <c r="AQ14" s="184"/>
      <c r="AR14" s="182">
        <f>SUM(AM14:AQ14)</f>
        <v>0</v>
      </c>
      <c r="AS14" s="379">
        <f t="shared" si="13"/>
        <v>0</v>
      </c>
      <c r="AT14" s="185">
        <f>F14</f>
        <v>0</v>
      </c>
      <c r="AU14" s="185">
        <f>0.1116*AT14</f>
        <v>0</v>
      </c>
      <c r="AV14" s="184"/>
      <c r="AW14" s="184"/>
      <c r="AX14" s="184"/>
      <c r="AY14" s="182">
        <f>SUM(AT14:AX14)</f>
        <v>0</v>
      </c>
    </row>
    <row r="15" spans="1:69" s="186" customFormat="1" ht="15" customHeight="1" x14ac:dyDescent="0.2">
      <c r="A15" s="260"/>
      <c r="B15" s="260"/>
      <c r="C15" s="260"/>
      <c r="D15" s="260"/>
      <c r="E15" s="260"/>
      <c r="F15" s="260"/>
      <c r="G15" s="179"/>
      <c r="H15" s="180"/>
      <c r="I15" s="181"/>
      <c r="J15" s="379"/>
      <c r="K15" s="185">
        <f t="shared" si="3"/>
        <v>0</v>
      </c>
      <c r="L15" s="182"/>
      <c r="M15" s="183"/>
      <c r="N15" s="184"/>
      <c r="O15" s="184"/>
      <c r="P15" s="182">
        <f t="shared" si="22"/>
        <v>0</v>
      </c>
      <c r="Q15" s="379">
        <f t="shared" si="5"/>
        <v>0</v>
      </c>
      <c r="R15" s="185">
        <f t="shared" si="0"/>
        <v>0</v>
      </c>
      <c r="S15" s="185">
        <f>0.1116*R15</f>
        <v>0</v>
      </c>
      <c r="T15" s="184"/>
      <c r="U15" s="184"/>
      <c r="V15" s="184"/>
      <c r="W15" s="182">
        <f>SUM(R15:V15)</f>
        <v>0</v>
      </c>
      <c r="X15" s="379">
        <f t="shared" si="7"/>
        <v>0</v>
      </c>
      <c r="Y15" s="185">
        <f t="shared" si="23"/>
        <v>0</v>
      </c>
      <c r="Z15" s="185">
        <f>0.1116*Y15</f>
        <v>0</v>
      </c>
      <c r="AA15" s="184"/>
      <c r="AB15" s="184"/>
      <c r="AC15" s="184"/>
      <c r="AD15" s="182">
        <f>SUM(Y15:AC15)</f>
        <v>0</v>
      </c>
      <c r="AE15" s="379">
        <f t="shared" si="9"/>
        <v>0</v>
      </c>
      <c r="AF15" s="185">
        <f>D15</f>
        <v>0</v>
      </c>
      <c r="AG15" s="185">
        <f>0.1116*AF15</f>
        <v>0</v>
      </c>
      <c r="AH15" s="184"/>
      <c r="AI15" s="184"/>
      <c r="AJ15" s="184"/>
      <c r="AK15" s="182">
        <f t="shared" si="24"/>
        <v>0</v>
      </c>
      <c r="AL15" s="379">
        <f t="shared" si="11"/>
        <v>0</v>
      </c>
      <c r="AM15" s="185">
        <f>E15</f>
        <v>0</v>
      </c>
      <c r="AN15" s="185">
        <f>0.1116*AM15</f>
        <v>0</v>
      </c>
      <c r="AO15" s="184"/>
      <c r="AP15" s="184"/>
      <c r="AQ15" s="184"/>
      <c r="AR15" s="182">
        <f>SUM(AM15:AQ15)</f>
        <v>0</v>
      </c>
      <c r="AS15" s="379">
        <f t="shared" si="13"/>
        <v>0</v>
      </c>
      <c r="AT15" s="185">
        <f>F15</f>
        <v>0</v>
      </c>
      <c r="AU15" s="185">
        <f>0.1116*AT15</f>
        <v>0</v>
      </c>
      <c r="AV15" s="184"/>
      <c r="AW15" s="184"/>
      <c r="AX15" s="184"/>
      <c r="AY15" s="182">
        <f>SUM(AT15:AX15)</f>
        <v>0</v>
      </c>
    </row>
    <row r="16" spans="1:69" s="186" customFormat="1" ht="15" customHeight="1" x14ac:dyDescent="0.2">
      <c r="A16" s="260"/>
      <c r="B16" s="260"/>
      <c r="C16" s="260"/>
      <c r="D16" s="260"/>
      <c r="E16" s="260"/>
      <c r="F16" s="260"/>
      <c r="G16" s="179"/>
      <c r="H16" s="180"/>
      <c r="I16" s="181"/>
      <c r="J16" s="379"/>
      <c r="K16" s="185">
        <f t="shared" si="3"/>
        <v>0</v>
      </c>
      <c r="L16" s="182"/>
      <c r="M16" s="183"/>
      <c r="N16" s="184"/>
      <c r="O16" s="184"/>
      <c r="P16" s="182">
        <f t="shared" si="22"/>
        <v>0</v>
      </c>
      <c r="Q16" s="379">
        <f t="shared" si="5"/>
        <v>0</v>
      </c>
      <c r="R16" s="185">
        <f t="shared" si="0"/>
        <v>0</v>
      </c>
      <c r="S16" s="185">
        <f>0.1116*R16</f>
        <v>0</v>
      </c>
      <c r="T16" s="184"/>
      <c r="U16" s="184"/>
      <c r="V16" s="184"/>
      <c r="W16" s="182">
        <f>SUM(R16:V16)</f>
        <v>0</v>
      </c>
      <c r="X16" s="379">
        <f t="shared" si="7"/>
        <v>0</v>
      </c>
      <c r="Y16" s="185">
        <f t="shared" si="23"/>
        <v>0</v>
      </c>
      <c r="Z16" s="185">
        <f>0.1116*Y16</f>
        <v>0</v>
      </c>
      <c r="AA16" s="184"/>
      <c r="AB16" s="184"/>
      <c r="AC16" s="184"/>
      <c r="AD16" s="182">
        <f>SUM(Y16:AC16)</f>
        <v>0</v>
      </c>
      <c r="AE16" s="379">
        <f t="shared" si="9"/>
        <v>0</v>
      </c>
      <c r="AF16" s="185">
        <f>D16</f>
        <v>0</v>
      </c>
      <c r="AG16" s="185">
        <f>0.1116*AF16</f>
        <v>0</v>
      </c>
      <c r="AH16" s="184"/>
      <c r="AI16" s="184"/>
      <c r="AJ16" s="184"/>
      <c r="AK16" s="182">
        <f t="shared" si="24"/>
        <v>0</v>
      </c>
      <c r="AL16" s="379">
        <f t="shared" si="11"/>
        <v>0</v>
      </c>
      <c r="AM16" s="185">
        <f>E16</f>
        <v>0</v>
      </c>
      <c r="AN16" s="185">
        <f>0.1116*AM16</f>
        <v>0</v>
      </c>
      <c r="AO16" s="184"/>
      <c r="AP16" s="184"/>
      <c r="AQ16" s="184"/>
      <c r="AR16" s="182">
        <f>SUM(AM16:AQ16)</f>
        <v>0</v>
      </c>
      <c r="AS16" s="379">
        <f t="shared" si="13"/>
        <v>0</v>
      </c>
      <c r="AT16" s="185">
        <f>F16</f>
        <v>0</v>
      </c>
      <c r="AU16" s="185">
        <f>0.1116*AT16</f>
        <v>0</v>
      </c>
      <c r="AV16" s="184"/>
      <c r="AW16" s="184"/>
      <c r="AX16" s="184"/>
      <c r="AY16" s="182">
        <f>SUM(AT16:AX16)</f>
        <v>0</v>
      </c>
    </row>
    <row r="17" spans="1:51" s="186" customFormat="1" ht="15" customHeight="1" x14ac:dyDescent="0.2">
      <c r="A17" s="260"/>
      <c r="B17" s="260"/>
      <c r="C17" s="260"/>
      <c r="D17" s="260"/>
      <c r="E17" s="260"/>
      <c r="F17" s="260"/>
      <c r="G17" s="179"/>
      <c r="H17" s="180"/>
      <c r="I17" s="181"/>
      <c r="J17" s="379"/>
      <c r="K17" s="185">
        <f t="shared" si="3"/>
        <v>0</v>
      </c>
      <c r="L17" s="182"/>
      <c r="M17" s="183"/>
      <c r="N17" s="184"/>
      <c r="O17" s="184"/>
      <c r="P17" s="182">
        <f t="shared" si="22"/>
        <v>0</v>
      </c>
      <c r="Q17" s="379">
        <f t="shared" si="5"/>
        <v>0</v>
      </c>
      <c r="R17" s="185">
        <f t="shared" si="0"/>
        <v>0</v>
      </c>
      <c r="S17" s="185">
        <f t="shared" ref="S17:S18" si="37">0.1116*R17</f>
        <v>0</v>
      </c>
      <c r="T17" s="184"/>
      <c r="U17" s="184"/>
      <c r="V17" s="184"/>
      <c r="W17" s="182">
        <f t="shared" ref="W17" si="38">SUM(R17:V17)</f>
        <v>0</v>
      </c>
      <c r="X17" s="379">
        <f t="shared" si="7"/>
        <v>0</v>
      </c>
      <c r="Y17" s="185">
        <f t="shared" si="23"/>
        <v>0</v>
      </c>
      <c r="Z17" s="185">
        <f t="shared" ref="Z17:Z18" si="39">0.1116*Y17</f>
        <v>0</v>
      </c>
      <c r="AA17" s="184"/>
      <c r="AB17" s="184"/>
      <c r="AC17" s="184"/>
      <c r="AD17" s="182">
        <f t="shared" ref="AD17:AD18" si="40">SUM(Y17:AC17)</f>
        <v>0</v>
      </c>
      <c r="AE17" s="379">
        <f t="shared" si="9"/>
        <v>0</v>
      </c>
      <c r="AF17" s="185">
        <f t="shared" ref="AF17:AF18" si="41">D17</f>
        <v>0</v>
      </c>
      <c r="AG17" s="185">
        <f t="shared" ref="AG17:AG18" si="42">0.1116*AF17</f>
        <v>0</v>
      </c>
      <c r="AH17" s="184"/>
      <c r="AI17" s="184"/>
      <c r="AJ17" s="184"/>
      <c r="AK17" s="182">
        <f t="shared" si="24"/>
        <v>0</v>
      </c>
      <c r="AL17" s="379">
        <f t="shared" si="11"/>
        <v>0</v>
      </c>
      <c r="AM17" s="185">
        <f t="shared" ref="AM17:AM18" si="43">E17</f>
        <v>0</v>
      </c>
      <c r="AN17" s="185">
        <f t="shared" ref="AN17:AN18" si="44">0.1116*AM17</f>
        <v>0</v>
      </c>
      <c r="AO17" s="184"/>
      <c r="AP17" s="184"/>
      <c r="AQ17" s="184"/>
      <c r="AR17" s="182">
        <f t="shared" ref="AR17:AR18" si="45">SUM(AM17:AQ17)</f>
        <v>0</v>
      </c>
      <c r="AS17" s="379">
        <f t="shared" si="13"/>
        <v>0</v>
      </c>
      <c r="AT17" s="185">
        <f t="shared" ref="AT17:AT18" si="46">F17</f>
        <v>0</v>
      </c>
      <c r="AU17" s="185">
        <f t="shared" ref="AU17:AU18" si="47">0.1116*AT17</f>
        <v>0</v>
      </c>
      <c r="AV17" s="184"/>
      <c r="AW17" s="184"/>
      <c r="AX17" s="184"/>
      <c r="AY17" s="182">
        <f t="shared" ref="AY17:AY18" si="48">SUM(AT17:AX17)</f>
        <v>0</v>
      </c>
    </row>
    <row r="18" spans="1:51" s="186" customFormat="1" ht="15" customHeight="1" x14ac:dyDescent="0.2">
      <c r="A18" s="260"/>
      <c r="B18" s="260"/>
      <c r="C18" s="260"/>
      <c r="D18" s="260"/>
      <c r="E18" s="260"/>
      <c r="F18" s="260"/>
      <c r="G18" s="179"/>
      <c r="H18" s="180"/>
      <c r="I18" s="181"/>
      <c r="J18" s="379"/>
      <c r="K18" s="185">
        <f t="shared" si="3"/>
        <v>0</v>
      </c>
      <c r="L18" s="182"/>
      <c r="M18" s="183"/>
      <c r="N18" s="184"/>
      <c r="O18" s="184"/>
      <c r="P18" s="182">
        <f t="shared" si="22"/>
        <v>0</v>
      </c>
      <c r="Q18" s="379">
        <f t="shared" si="5"/>
        <v>0</v>
      </c>
      <c r="R18" s="185">
        <f t="shared" si="0"/>
        <v>0</v>
      </c>
      <c r="S18" s="185">
        <f t="shared" si="37"/>
        <v>0</v>
      </c>
      <c r="T18" s="184"/>
      <c r="U18" s="184"/>
      <c r="V18" s="184"/>
      <c r="W18" s="182">
        <f>SUM(R18:V18)</f>
        <v>0</v>
      </c>
      <c r="X18" s="379">
        <f t="shared" si="7"/>
        <v>0</v>
      </c>
      <c r="Y18" s="185">
        <f t="shared" si="23"/>
        <v>0</v>
      </c>
      <c r="Z18" s="185">
        <f t="shared" si="39"/>
        <v>0</v>
      </c>
      <c r="AA18" s="184"/>
      <c r="AB18" s="184"/>
      <c r="AC18" s="184"/>
      <c r="AD18" s="182">
        <f t="shared" si="40"/>
        <v>0</v>
      </c>
      <c r="AE18" s="379">
        <f t="shared" si="9"/>
        <v>0</v>
      </c>
      <c r="AF18" s="185">
        <f t="shared" si="41"/>
        <v>0</v>
      </c>
      <c r="AG18" s="185">
        <f t="shared" si="42"/>
        <v>0</v>
      </c>
      <c r="AH18" s="184"/>
      <c r="AI18" s="184"/>
      <c r="AJ18" s="184"/>
      <c r="AK18" s="182">
        <f t="shared" ref="AK18" si="49">SUM(AF18:AJ18)</f>
        <v>0</v>
      </c>
      <c r="AL18" s="379">
        <f t="shared" si="11"/>
        <v>0</v>
      </c>
      <c r="AM18" s="185">
        <f t="shared" si="43"/>
        <v>0</v>
      </c>
      <c r="AN18" s="185">
        <f t="shared" si="44"/>
        <v>0</v>
      </c>
      <c r="AO18" s="184"/>
      <c r="AP18" s="184"/>
      <c r="AQ18" s="184"/>
      <c r="AR18" s="182">
        <f t="shared" si="45"/>
        <v>0</v>
      </c>
      <c r="AS18" s="379">
        <f t="shared" si="13"/>
        <v>0</v>
      </c>
      <c r="AT18" s="185">
        <f t="shared" si="46"/>
        <v>0</v>
      </c>
      <c r="AU18" s="185">
        <f t="shared" si="47"/>
        <v>0</v>
      </c>
      <c r="AV18" s="184"/>
      <c r="AW18" s="184"/>
      <c r="AX18" s="184"/>
      <c r="AY18" s="182">
        <f t="shared" si="48"/>
        <v>0</v>
      </c>
    </row>
    <row r="19" spans="1:51" s="186" customFormat="1" ht="15" customHeight="1" x14ac:dyDescent="0.2">
      <c r="A19" s="260"/>
      <c r="B19" s="260"/>
      <c r="C19" s="260"/>
      <c r="D19" s="260"/>
      <c r="E19" s="260"/>
      <c r="F19" s="260"/>
      <c r="G19" s="179"/>
      <c r="H19" s="180"/>
      <c r="I19" s="181"/>
      <c r="J19" s="379"/>
      <c r="K19" s="185">
        <f t="shared" si="3"/>
        <v>0</v>
      </c>
      <c r="L19" s="182"/>
      <c r="M19" s="183"/>
      <c r="N19" s="184"/>
      <c r="O19" s="184"/>
      <c r="P19" s="182">
        <f t="shared" si="4"/>
        <v>0</v>
      </c>
      <c r="Q19" s="379">
        <f t="shared" si="5"/>
        <v>0</v>
      </c>
      <c r="R19" s="185">
        <f t="shared" si="0"/>
        <v>0</v>
      </c>
      <c r="S19" s="185">
        <f>0.1116*R19</f>
        <v>0</v>
      </c>
      <c r="T19" s="184"/>
      <c r="U19" s="184"/>
      <c r="V19" s="184"/>
      <c r="W19" s="182">
        <f>SUM(R19:V19)</f>
        <v>0</v>
      </c>
      <c r="X19" s="379">
        <f t="shared" si="7"/>
        <v>0</v>
      </c>
      <c r="Y19" s="185">
        <f t="shared" si="1"/>
        <v>0</v>
      </c>
      <c r="Z19" s="185">
        <f>0.1116*Y19</f>
        <v>0</v>
      </c>
      <c r="AA19" s="184"/>
      <c r="AB19" s="184"/>
      <c r="AC19" s="184"/>
      <c r="AD19" s="182">
        <f>SUM(Y19:AC19)</f>
        <v>0</v>
      </c>
      <c r="AE19" s="379">
        <f t="shared" si="9"/>
        <v>0</v>
      </c>
      <c r="AF19" s="185">
        <f>D19</f>
        <v>0</v>
      </c>
      <c r="AG19" s="185">
        <f>0.1116*AF19</f>
        <v>0</v>
      </c>
      <c r="AH19" s="184"/>
      <c r="AI19" s="184"/>
      <c r="AJ19" s="184"/>
      <c r="AK19" s="182">
        <f>SUM(AF19:AJ19)</f>
        <v>0</v>
      </c>
      <c r="AL19" s="379">
        <f t="shared" si="11"/>
        <v>0</v>
      </c>
      <c r="AM19" s="185">
        <f>E19</f>
        <v>0</v>
      </c>
      <c r="AN19" s="185">
        <f>0.1116*AM19</f>
        <v>0</v>
      </c>
      <c r="AO19" s="184"/>
      <c r="AP19" s="184"/>
      <c r="AQ19" s="184"/>
      <c r="AR19" s="182">
        <f>SUM(AM19:AQ19)</f>
        <v>0</v>
      </c>
      <c r="AS19" s="379">
        <f t="shared" si="13"/>
        <v>0</v>
      </c>
      <c r="AT19" s="185">
        <f>F19</f>
        <v>0</v>
      </c>
      <c r="AU19" s="185">
        <f>0.1116*AT19</f>
        <v>0</v>
      </c>
      <c r="AV19" s="184"/>
      <c r="AW19" s="184"/>
      <c r="AX19" s="184"/>
      <c r="AY19" s="182">
        <f>SUM(AT19:AX19)</f>
        <v>0</v>
      </c>
    </row>
    <row r="20" spans="1:51" s="186" customFormat="1" ht="15" customHeight="1" x14ac:dyDescent="0.2">
      <c r="A20" s="260"/>
      <c r="B20" s="260"/>
      <c r="C20" s="260"/>
      <c r="D20" s="260"/>
      <c r="E20" s="260"/>
      <c r="F20" s="260"/>
      <c r="G20" s="179"/>
      <c r="H20" s="180"/>
      <c r="I20" s="181"/>
      <c r="J20" s="379"/>
      <c r="K20" s="185">
        <f t="shared" si="3"/>
        <v>0</v>
      </c>
      <c r="L20" s="182"/>
      <c r="M20" s="183"/>
      <c r="N20" s="184"/>
      <c r="O20" s="184"/>
      <c r="P20" s="182">
        <f t="shared" si="4"/>
        <v>0</v>
      </c>
      <c r="Q20" s="379">
        <f t="shared" si="5"/>
        <v>0</v>
      </c>
      <c r="R20" s="185">
        <f t="shared" si="0"/>
        <v>0</v>
      </c>
      <c r="S20" s="185">
        <f t="shared" si="15"/>
        <v>0</v>
      </c>
      <c r="T20" s="184"/>
      <c r="U20" s="184"/>
      <c r="V20" s="184"/>
      <c r="W20" s="182">
        <f t="shared" si="6"/>
        <v>0</v>
      </c>
      <c r="X20" s="379">
        <f t="shared" si="7"/>
        <v>0</v>
      </c>
      <c r="Y20" s="185">
        <f t="shared" si="1"/>
        <v>0</v>
      </c>
      <c r="Z20" s="185">
        <f t="shared" si="16"/>
        <v>0</v>
      </c>
      <c r="AA20" s="184"/>
      <c r="AB20" s="184"/>
      <c r="AC20" s="184"/>
      <c r="AD20" s="182">
        <f t="shared" si="8"/>
        <v>0</v>
      </c>
      <c r="AE20" s="379">
        <f t="shared" si="9"/>
        <v>0</v>
      </c>
      <c r="AF20" s="185">
        <f t="shared" si="17"/>
        <v>0</v>
      </c>
      <c r="AG20" s="185">
        <f t="shared" si="2"/>
        <v>0</v>
      </c>
      <c r="AH20" s="184"/>
      <c r="AI20" s="184"/>
      <c r="AJ20" s="184"/>
      <c r="AK20" s="182">
        <f t="shared" si="10"/>
        <v>0</v>
      </c>
      <c r="AL20" s="379">
        <f t="shared" si="11"/>
        <v>0</v>
      </c>
      <c r="AM20" s="185">
        <f t="shared" si="18"/>
        <v>0</v>
      </c>
      <c r="AN20" s="185">
        <f t="shared" si="19"/>
        <v>0</v>
      </c>
      <c r="AO20" s="184"/>
      <c r="AP20" s="184"/>
      <c r="AQ20" s="184"/>
      <c r="AR20" s="182">
        <f t="shared" si="12"/>
        <v>0</v>
      </c>
      <c r="AS20" s="379">
        <f t="shared" si="13"/>
        <v>0</v>
      </c>
      <c r="AT20" s="185">
        <f t="shared" si="20"/>
        <v>0</v>
      </c>
      <c r="AU20" s="185">
        <f t="shared" si="21"/>
        <v>0</v>
      </c>
      <c r="AV20" s="184"/>
      <c r="AW20" s="184"/>
      <c r="AX20" s="184"/>
      <c r="AY20" s="182">
        <f>SUM(AT20:AX20)</f>
        <v>0</v>
      </c>
    </row>
    <row r="21" spans="1:51" s="186" customFormat="1" ht="15" customHeight="1" x14ac:dyDescent="0.2">
      <c r="A21" s="260"/>
      <c r="B21" s="260"/>
      <c r="C21" s="260"/>
      <c r="D21" s="260"/>
      <c r="E21" s="260"/>
      <c r="F21" s="260"/>
      <c r="G21" s="179"/>
      <c r="H21" s="180"/>
      <c r="I21" s="181"/>
      <c r="J21" s="379"/>
      <c r="K21" s="185">
        <f t="shared" si="3"/>
        <v>0</v>
      </c>
      <c r="L21" s="182"/>
      <c r="M21" s="183"/>
      <c r="N21" s="184"/>
      <c r="O21" s="184"/>
      <c r="P21" s="182">
        <f t="shared" si="4"/>
        <v>0</v>
      </c>
      <c r="Q21" s="379">
        <f t="shared" si="5"/>
        <v>0</v>
      </c>
      <c r="R21" s="185">
        <f t="shared" si="0"/>
        <v>0</v>
      </c>
      <c r="S21" s="185">
        <f>0.1116*R21</f>
        <v>0</v>
      </c>
      <c r="T21" s="184"/>
      <c r="U21" s="184"/>
      <c r="V21" s="184"/>
      <c r="W21" s="182">
        <f>SUM(R21:V21)</f>
        <v>0</v>
      </c>
      <c r="X21" s="379">
        <f t="shared" si="7"/>
        <v>0</v>
      </c>
      <c r="Y21" s="185">
        <f t="shared" si="1"/>
        <v>0</v>
      </c>
      <c r="Z21" s="185">
        <f>0.1116*Y21</f>
        <v>0</v>
      </c>
      <c r="AA21" s="184"/>
      <c r="AB21" s="184"/>
      <c r="AC21" s="184"/>
      <c r="AD21" s="182">
        <f>SUM(Y21:AC21)</f>
        <v>0</v>
      </c>
      <c r="AE21" s="379">
        <f t="shared" si="9"/>
        <v>0</v>
      </c>
      <c r="AF21" s="185">
        <f>D21</f>
        <v>0</v>
      </c>
      <c r="AG21" s="185">
        <f>0.1116*AF21</f>
        <v>0</v>
      </c>
      <c r="AH21" s="184"/>
      <c r="AI21" s="184"/>
      <c r="AJ21" s="184"/>
      <c r="AK21" s="182">
        <f>SUM(AF21:AJ21)</f>
        <v>0</v>
      </c>
      <c r="AL21" s="379">
        <f t="shared" si="11"/>
        <v>0</v>
      </c>
      <c r="AM21" s="185">
        <f>E21</f>
        <v>0</v>
      </c>
      <c r="AN21" s="185">
        <f>0.1116*AM21</f>
        <v>0</v>
      </c>
      <c r="AO21" s="184"/>
      <c r="AP21" s="184"/>
      <c r="AQ21" s="184"/>
      <c r="AR21" s="182">
        <f>SUM(AM21:AQ21)</f>
        <v>0</v>
      </c>
      <c r="AS21" s="379">
        <f t="shared" si="13"/>
        <v>0</v>
      </c>
      <c r="AT21" s="185">
        <f>F21</f>
        <v>0</v>
      </c>
      <c r="AU21" s="185">
        <f>0.1116*AT21</f>
        <v>0</v>
      </c>
      <c r="AV21" s="184"/>
      <c r="AW21" s="184"/>
      <c r="AX21" s="184"/>
      <c r="AY21" s="182">
        <f>SUM(AT21:AX21)</f>
        <v>0</v>
      </c>
    </row>
    <row r="22" spans="1:51" s="186" customFormat="1" ht="15" customHeight="1" x14ac:dyDescent="0.2">
      <c r="A22" s="260"/>
      <c r="B22" s="260"/>
      <c r="C22" s="260"/>
      <c r="D22" s="260"/>
      <c r="E22" s="260"/>
      <c r="F22" s="260"/>
      <c r="G22" s="179"/>
      <c r="H22" s="180"/>
      <c r="I22" s="181"/>
      <c r="J22" s="379"/>
      <c r="K22" s="185">
        <f t="shared" si="3"/>
        <v>0</v>
      </c>
      <c r="L22" s="182"/>
      <c r="M22" s="183"/>
      <c r="N22" s="184"/>
      <c r="O22" s="184"/>
      <c r="P22" s="182">
        <f t="shared" si="4"/>
        <v>0</v>
      </c>
      <c r="Q22" s="379">
        <f t="shared" si="5"/>
        <v>0</v>
      </c>
      <c r="R22" s="185">
        <f t="shared" si="0"/>
        <v>0</v>
      </c>
      <c r="S22" s="185">
        <f>0.1116*R22</f>
        <v>0</v>
      </c>
      <c r="T22" s="184"/>
      <c r="U22" s="184"/>
      <c r="V22" s="184"/>
      <c r="W22" s="182">
        <f>SUM(R22:V22)</f>
        <v>0</v>
      </c>
      <c r="X22" s="379">
        <f t="shared" si="7"/>
        <v>0</v>
      </c>
      <c r="Y22" s="185">
        <f t="shared" si="1"/>
        <v>0</v>
      </c>
      <c r="Z22" s="185">
        <f>0.1116*Y22</f>
        <v>0</v>
      </c>
      <c r="AA22" s="184"/>
      <c r="AB22" s="184"/>
      <c r="AC22" s="184"/>
      <c r="AD22" s="182">
        <f>SUM(Y22:AC22)</f>
        <v>0</v>
      </c>
      <c r="AE22" s="379">
        <f t="shared" si="9"/>
        <v>0</v>
      </c>
      <c r="AF22" s="185">
        <f>D22</f>
        <v>0</v>
      </c>
      <c r="AG22" s="185">
        <f>0.1116*AF22</f>
        <v>0</v>
      </c>
      <c r="AH22" s="184"/>
      <c r="AI22" s="184"/>
      <c r="AJ22" s="184"/>
      <c r="AK22" s="182">
        <f>SUM(AF22:AJ22)</f>
        <v>0</v>
      </c>
      <c r="AL22" s="379">
        <f t="shared" si="11"/>
        <v>0</v>
      </c>
      <c r="AM22" s="185">
        <f>E22</f>
        <v>0</v>
      </c>
      <c r="AN22" s="185">
        <f>0.1116*AM22</f>
        <v>0</v>
      </c>
      <c r="AO22" s="184"/>
      <c r="AP22" s="184"/>
      <c r="AQ22" s="184"/>
      <c r="AR22" s="182">
        <f>SUM(AM22:AQ22)</f>
        <v>0</v>
      </c>
      <c r="AS22" s="379">
        <f t="shared" si="13"/>
        <v>0</v>
      </c>
      <c r="AT22" s="185">
        <f>F22</f>
        <v>0</v>
      </c>
      <c r="AU22" s="185">
        <f>0.1116*AT22</f>
        <v>0</v>
      </c>
      <c r="AV22" s="184"/>
      <c r="AW22" s="184"/>
      <c r="AX22" s="184"/>
      <c r="AY22" s="182">
        <f>SUM(AT22:AX22)</f>
        <v>0</v>
      </c>
    </row>
    <row r="23" spans="1:51" s="186" customFormat="1" ht="15" customHeight="1" x14ac:dyDescent="0.2">
      <c r="A23" s="260"/>
      <c r="B23" s="260"/>
      <c r="C23" s="260"/>
      <c r="D23" s="260"/>
      <c r="E23" s="260"/>
      <c r="F23" s="260"/>
      <c r="G23" s="179"/>
      <c r="H23" s="180"/>
      <c r="I23" s="181"/>
      <c r="J23" s="379"/>
      <c r="K23" s="185">
        <f t="shared" si="3"/>
        <v>0</v>
      </c>
      <c r="L23" s="182"/>
      <c r="M23" s="183"/>
      <c r="N23" s="184"/>
      <c r="O23" s="184"/>
      <c r="P23" s="182">
        <f t="shared" si="4"/>
        <v>0</v>
      </c>
      <c r="Q23" s="379">
        <f t="shared" si="5"/>
        <v>0</v>
      </c>
      <c r="R23" s="185">
        <f t="shared" si="0"/>
        <v>0</v>
      </c>
      <c r="S23" s="185">
        <f>0.1116*R23</f>
        <v>0</v>
      </c>
      <c r="T23" s="184"/>
      <c r="U23" s="184"/>
      <c r="V23" s="184"/>
      <c r="W23" s="182">
        <f>SUM(R23:V23)</f>
        <v>0</v>
      </c>
      <c r="X23" s="379">
        <f t="shared" si="7"/>
        <v>0</v>
      </c>
      <c r="Y23" s="185">
        <f t="shared" si="1"/>
        <v>0</v>
      </c>
      <c r="Z23" s="185">
        <f>0.1116*Y23</f>
        <v>0</v>
      </c>
      <c r="AA23" s="184"/>
      <c r="AB23" s="184"/>
      <c r="AC23" s="184"/>
      <c r="AD23" s="182">
        <f>SUM(Y23:AC23)</f>
        <v>0</v>
      </c>
      <c r="AE23" s="379">
        <f t="shared" si="9"/>
        <v>0</v>
      </c>
      <c r="AF23" s="185">
        <f>D23</f>
        <v>0</v>
      </c>
      <c r="AG23" s="185">
        <f>0.1116*AF23</f>
        <v>0</v>
      </c>
      <c r="AH23" s="184"/>
      <c r="AI23" s="184"/>
      <c r="AJ23" s="184"/>
      <c r="AK23" s="182">
        <f>SUM(AF23:AJ23)</f>
        <v>0</v>
      </c>
      <c r="AL23" s="379">
        <f t="shared" si="11"/>
        <v>0</v>
      </c>
      <c r="AM23" s="185">
        <f>E23</f>
        <v>0</v>
      </c>
      <c r="AN23" s="185">
        <f>0.1116*AM23</f>
        <v>0</v>
      </c>
      <c r="AO23" s="184"/>
      <c r="AP23" s="184"/>
      <c r="AQ23" s="184"/>
      <c r="AR23" s="182">
        <f>SUM(AM23:AQ23)</f>
        <v>0</v>
      </c>
      <c r="AS23" s="379">
        <f t="shared" si="13"/>
        <v>0</v>
      </c>
      <c r="AT23" s="185">
        <f>F23</f>
        <v>0</v>
      </c>
      <c r="AU23" s="185">
        <f>0.1116*AT23</f>
        <v>0</v>
      </c>
      <c r="AV23" s="184"/>
      <c r="AW23" s="184"/>
      <c r="AX23" s="184"/>
      <c r="AY23" s="182">
        <f>SUM(AT23:AX23)</f>
        <v>0</v>
      </c>
    </row>
    <row r="24" spans="1:51" s="186" customFormat="1" ht="15" customHeight="1" x14ac:dyDescent="0.2">
      <c r="A24" s="260"/>
      <c r="B24" s="260"/>
      <c r="C24" s="260"/>
      <c r="D24" s="260"/>
      <c r="E24" s="260"/>
      <c r="F24" s="260"/>
      <c r="G24" s="179"/>
      <c r="H24" s="180"/>
      <c r="I24" s="181"/>
      <c r="J24" s="379"/>
      <c r="K24" s="185">
        <f t="shared" si="3"/>
        <v>0</v>
      </c>
      <c r="L24" s="182"/>
      <c r="M24" s="183"/>
      <c r="N24" s="184"/>
      <c r="O24" s="184"/>
      <c r="P24" s="182">
        <f t="shared" si="4"/>
        <v>0</v>
      </c>
      <c r="Q24" s="379">
        <f t="shared" si="5"/>
        <v>0</v>
      </c>
      <c r="R24" s="185">
        <f t="shared" si="0"/>
        <v>0</v>
      </c>
      <c r="S24" s="185">
        <f t="shared" si="15"/>
        <v>0</v>
      </c>
      <c r="T24" s="184"/>
      <c r="U24" s="184"/>
      <c r="V24" s="184"/>
      <c r="W24" s="182">
        <f t="shared" si="6"/>
        <v>0</v>
      </c>
      <c r="X24" s="379">
        <f t="shared" si="7"/>
        <v>0</v>
      </c>
      <c r="Y24" s="185">
        <f t="shared" si="1"/>
        <v>0</v>
      </c>
      <c r="Z24" s="185">
        <f t="shared" si="16"/>
        <v>0</v>
      </c>
      <c r="AA24" s="184"/>
      <c r="AB24" s="184"/>
      <c r="AC24" s="184"/>
      <c r="AD24" s="182">
        <f t="shared" si="8"/>
        <v>0</v>
      </c>
      <c r="AE24" s="379">
        <f t="shared" si="9"/>
        <v>0</v>
      </c>
      <c r="AF24" s="185">
        <f t="shared" si="17"/>
        <v>0</v>
      </c>
      <c r="AG24" s="185">
        <f t="shared" si="2"/>
        <v>0</v>
      </c>
      <c r="AH24" s="184"/>
      <c r="AI24" s="184"/>
      <c r="AJ24" s="184"/>
      <c r="AK24" s="182">
        <f>SUM(AF24:AJ24)</f>
        <v>0</v>
      </c>
      <c r="AL24" s="379">
        <f t="shared" si="11"/>
        <v>0</v>
      </c>
      <c r="AM24" s="185">
        <f t="shared" si="18"/>
        <v>0</v>
      </c>
      <c r="AN24" s="185">
        <f t="shared" si="19"/>
        <v>0</v>
      </c>
      <c r="AO24" s="184"/>
      <c r="AP24" s="184"/>
      <c r="AQ24" s="184"/>
      <c r="AR24" s="182">
        <f t="shared" si="12"/>
        <v>0</v>
      </c>
      <c r="AS24" s="379">
        <f t="shared" si="13"/>
        <v>0</v>
      </c>
      <c r="AT24" s="185">
        <f t="shared" si="20"/>
        <v>0</v>
      </c>
      <c r="AU24" s="185">
        <f t="shared" si="21"/>
        <v>0</v>
      </c>
      <c r="AV24" s="184"/>
      <c r="AW24" s="184"/>
      <c r="AX24" s="184"/>
      <c r="AY24" s="182">
        <f t="shared" si="14"/>
        <v>0</v>
      </c>
    </row>
    <row r="25" spans="1:51" s="186" customFormat="1" ht="15" customHeight="1" x14ac:dyDescent="0.2">
      <c r="A25" s="260"/>
      <c r="B25" s="260"/>
      <c r="C25" s="260"/>
      <c r="D25" s="260"/>
      <c r="E25" s="260"/>
      <c r="F25" s="260"/>
      <c r="G25" s="179"/>
      <c r="H25" s="180"/>
      <c r="I25" s="181"/>
      <c r="J25" s="379"/>
      <c r="K25" s="185">
        <f t="shared" si="3"/>
        <v>0</v>
      </c>
      <c r="L25" s="182"/>
      <c r="M25" s="183"/>
      <c r="N25" s="184"/>
      <c r="O25" s="184"/>
      <c r="P25" s="182">
        <f>SUM(K25:O25)</f>
        <v>0</v>
      </c>
      <c r="Q25" s="379">
        <f t="shared" si="5"/>
        <v>0</v>
      </c>
      <c r="R25" s="185">
        <f t="shared" si="0"/>
        <v>0</v>
      </c>
      <c r="S25" s="185">
        <f t="shared" si="15"/>
        <v>0</v>
      </c>
      <c r="T25" s="184"/>
      <c r="U25" s="184"/>
      <c r="V25" s="184"/>
      <c r="W25" s="182">
        <f>SUM(R25:V25)</f>
        <v>0</v>
      </c>
      <c r="X25" s="379">
        <f t="shared" si="7"/>
        <v>0</v>
      </c>
      <c r="Y25" s="185">
        <f t="shared" si="1"/>
        <v>0</v>
      </c>
      <c r="Z25" s="185">
        <f t="shared" si="16"/>
        <v>0</v>
      </c>
      <c r="AA25" s="184"/>
      <c r="AB25" s="184"/>
      <c r="AC25" s="184"/>
      <c r="AD25" s="182">
        <f t="shared" si="8"/>
        <v>0</v>
      </c>
      <c r="AE25" s="379">
        <f t="shared" si="9"/>
        <v>0</v>
      </c>
      <c r="AF25" s="185">
        <f t="shared" si="17"/>
        <v>0</v>
      </c>
      <c r="AG25" s="185">
        <f t="shared" si="2"/>
        <v>0</v>
      </c>
      <c r="AH25" s="184"/>
      <c r="AI25" s="184"/>
      <c r="AJ25" s="184"/>
      <c r="AK25" s="182">
        <f t="shared" si="10"/>
        <v>0</v>
      </c>
      <c r="AL25" s="379">
        <f t="shared" si="11"/>
        <v>0</v>
      </c>
      <c r="AM25" s="185">
        <f t="shared" si="18"/>
        <v>0</v>
      </c>
      <c r="AN25" s="185">
        <f t="shared" si="19"/>
        <v>0</v>
      </c>
      <c r="AO25" s="184"/>
      <c r="AP25" s="184"/>
      <c r="AQ25" s="184"/>
      <c r="AR25" s="182">
        <f t="shared" si="12"/>
        <v>0</v>
      </c>
      <c r="AS25" s="379">
        <f t="shared" si="13"/>
        <v>0</v>
      </c>
      <c r="AT25" s="185">
        <f t="shared" si="20"/>
        <v>0</v>
      </c>
      <c r="AU25" s="185">
        <f t="shared" si="21"/>
        <v>0</v>
      </c>
      <c r="AV25" s="184"/>
      <c r="AW25" s="184"/>
      <c r="AX25" s="184"/>
      <c r="AY25" s="182">
        <f t="shared" si="14"/>
        <v>0</v>
      </c>
    </row>
    <row r="26" spans="1:51" s="186" customFormat="1" ht="15" customHeight="1" x14ac:dyDescent="0.2">
      <c r="A26" s="260"/>
      <c r="B26" s="260"/>
      <c r="C26" s="260"/>
      <c r="D26" s="260"/>
      <c r="E26" s="260"/>
      <c r="F26" s="260"/>
      <c r="G26" s="179"/>
      <c r="H26" s="180"/>
      <c r="I26" s="181"/>
      <c r="J26" s="379"/>
      <c r="K26" s="185">
        <f t="shared" si="3"/>
        <v>0</v>
      </c>
      <c r="L26" s="182"/>
      <c r="M26" s="183"/>
      <c r="N26" s="184"/>
      <c r="O26" s="184"/>
      <c r="P26" s="182">
        <f t="shared" si="4"/>
        <v>0</v>
      </c>
      <c r="Q26" s="379">
        <f t="shared" si="5"/>
        <v>0</v>
      </c>
      <c r="R26" s="185">
        <f t="shared" si="0"/>
        <v>0</v>
      </c>
      <c r="S26" s="185">
        <f>0.1116*R26</f>
        <v>0</v>
      </c>
      <c r="T26" s="184"/>
      <c r="U26" s="184"/>
      <c r="V26" s="184"/>
      <c r="W26" s="182">
        <f>SUM(R26:V26)</f>
        <v>0</v>
      </c>
      <c r="X26" s="379">
        <f t="shared" si="7"/>
        <v>0</v>
      </c>
      <c r="Y26" s="185">
        <f t="shared" si="1"/>
        <v>0</v>
      </c>
      <c r="Z26" s="185">
        <f>0.1116*Y26</f>
        <v>0</v>
      </c>
      <c r="AA26" s="184"/>
      <c r="AB26" s="184"/>
      <c r="AC26" s="184"/>
      <c r="AD26" s="182">
        <f>SUM(Y26:AC26)</f>
        <v>0</v>
      </c>
      <c r="AE26" s="379">
        <f>X26</f>
        <v>0</v>
      </c>
      <c r="AF26" s="185">
        <f>D26</f>
        <v>0</v>
      </c>
      <c r="AG26" s="185">
        <f>0.1116*AF26</f>
        <v>0</v>
      </c>
      <c r="AH26" s="184"/>
      <c r="AI26" s="184"/>
      <c r="AJ26" s="184"/>
      <c r="AK26" s="182">
        <f>SUM(AF26:AJ26)</f>
        <v>0</v>
      </c>
      <c r="AL26" s="379">
        <f t="shared" si="11"/>
        <v>0</v>
      </c>
      <c r="AM26" s="185">
        <f>E26</f>
        <v>0</v>
      </c>
      <c r="AN26" s="185">
        <f>0.1116*AM26</f>
        <v>0</v>
      </c>
      <c r="AO26" s="184"/>
      <c r="AP26" s="184"/>
      <c r="AQ26" s="184"/>
      <c r="AR26" s="182">
        <f>SUM(AM26:AQ26)</f>
        <v>0</v>
      </c>
      <c r="AS26" s="379">
        <f t="shared" si="13"/>
        <v>0</v>
      </c>
      <c r="AT26" s="185">
        <f>F26</f>
        <v>0</v>
      </c>
      <c r="AU26" s="185">
        <f>0.1116*AT26</f>
        <v>0</v>
      </c>
      <c r="AV26" s="184"/>
      <c r="AW26" s="184"/>
      <c r="AX26" s="184"/>
      <c r="AY26" s="182">
        <f>SUM(AT26:AX26)</f>
        <v>0</v>
      </c>
    </row>
    <row r="27" spans="1:51" s="186" customFormat="1" ht="15" customHeight="1" x14ac:dyDescent="0.2">
      <c r="A27" s="260"/>
      <c r="B27" s="260"/>
      <c r="C27" s="260"/>
      <c r="D27" s="260"/>
      <c r="E27" s="260"/>
      <c r="F27" s="260"/>
      <c r="G27" s="179"/>
      <c r="H27" s="180"/>
      <c r="I27" s="181"/>
      <c r="J27" s="379"/>
      <c r="K27" s="185">
        <f t="shared" si="3"/>
        <v>0</v>
      </c>
      <c r="L27" s="182"/>
      <c r="M27" s="183"/>
      <c r="N27" s="184"/>
      <c r="O27" s="184"/>
      <c r="P27" s="182">
        <f t="shared" si="4"/>
        <v>0</v>
      </c>
      <c r="Q27" s="379">
        <f t="shared" si="5"/>
        <v>0</v>
      </c>
      <c r="R27" s="185">
        <f t="shared" si="0"/>
        <v>0</v>
      </c>
      <c r="S27" s="185">
        <f>0.1116*R27</f>
        <v>0</v>
      </c>
      <c r="T27" s="184"/>
      <c r="U27" s="184"/>
      <c r="V27" s="184"/>
      <c r="W27" s="182">
        <f>SUM(R27:V27)</f>
        <v>0</v>
      </c>
      <c r="X27" s="379">
        <f t="shared" si="7"/>
        <v>0</v>
      </c>
      <c r="Y27" s="185">
        <f t="shared" si="1"/>
        <v>0</v>
      </c>
      <c r="Z27" s="185">
        <f>0.1116*Y27</f>
        <v>0</v>
      </c>
      <c r="AA27" s="184"/>
      <c r="AB27" s="184"/>
      <c r="AC27" s="184"/>
      <c r="AD27" s="182">
        <f>SUM(Y27:AC27)</f>
        <v>0</v>
      </c>
      <c r="AE27" s="379">
        <f t="shared" si="9"/>
        <v>0</v>
      </c>
      <c r="AF27" s="185">
        <f>D27</f>
        <v>0</v>
      </c>
      <c r="AG27" s="185">
        <f>0.1116*AF27</f>
        <v>0</v>
      </c>
      <c r="AH27" s="184"/>
      <c r="AI27" s="184"/>
      <c r="AJ27" s="184"/>
      <c r="AK27" s="182">
        <f>SUM(AF27:AJ27)</f>
        <v>0</v>
      </c>
      <c r="AL27" s="379">
        <f>AE27</f>
        <v>0</v>
      </c>
      <c r="AM27" s="185">
        <f>E27</f>
        <v>0</v>
      </c>
      <c r="AN27" s="185">
        <f>0.1116*AM27</f>
        <v>0</v>
      </c>
      <c r="AO27" s="184"/>
      <c r="AP27" s="184"/>
      <c r="AQ27" s="184"/>
      <c r="AR27" s="182">
        <f>SUM(AM27:AQ27)</f>
        <v>0</v>
      </c>
      <c r="AS27" s="379">
        <f t="shared" si="13"/>
        <v>0</v>
      </c>
      <c r="AT27" s="185">
        <f>F27</f>
        <v>0</v>
      </c>
      <c r="AU27" s="185">
        <f>0.1116*AT27</f>
        <v>0</v>
      </c>
      <c r="AV27" s="184"/>
      <c r="AW27" s="184"/>
      <c r="AX27" s="184"/>
      <c r="AY27" s="182">
        <f>SUM(AT27:AX27)</f>
        <v>0</v>
      </c>
    </row>
    <row r="28" spans="1:51" s="186" customFormat="1" ht="15" customHeight="1" x14ac:dyDescent="0.2">
      <c r="A28" s="260"/>
      <c r="B28" s="260"/>
      <c r="C28" s="260"/>
      <c r="D28" s="260"/>
      <c r="E28" s="260"/>
      <c r="F28" s="260"/>
      <c r="G28" s="179"/>
      <c r="H28" s="180"/>
      <c r="I28" s="181"/>
      <c r="J28" s="379"/>
      <c r="K28" s="185">
        <f t="shared" si="3"/>
        <v>0</v>
      </c>
      <c r="L28" s="182"/>
      <c r="M28" s="183"/>
      <c r="N28" s="184"/>
      <c r="O28" s="184"/>
      <c r="P28" s="182">
        <f t="shared" ref="P28:P33" si="50">SUM(K28:O28)</f>
        <v>0</v>
      </c>
      <c r="Q28" s="379">
        <f t="shared" si="5"/>
        <v>0</v>
      </c>
      <c r="R28" s="185">
        <f t="shared" si="0"/>
        <v>0</v>
      </c>
      <c r="S28" s="185">
        <f>0.1116*R28</f>
        <v>0</v>
      </c>
      <c r="T28" s="184"/>
      <c r="U28" s="184"/>
      <c r="V28" s="184"/>
      <c r="W28" s="182">
        <f>SUM(R28:V28)</f>
        <v>0</v>
      </c>
      <c r="X28" s="379">
        <f t="shared" si="7"/>
        <v>0</v>
      </c>
      <c r="Y28" s="185">
        <f t="shared" ref="Y28:Y33" si="51">C28</f>
        <v>0</v>
      </c>
      <c r="Z28" s="185">
        <f>0.1116*Y28</f>
        <v>0</v>
      </c>
      <c r="AA28" s="184"/>
      <c r="AB28" s="184"/>
      <c r="AC28" s="184"/>
      <c r="AD28" s="182">
        <f>SUM(Y28:AC28)</f>
        <v>0</v>
      </c>
      <c r="AE28" s="379">
        <f t="shared" si="9"/>
        <v>0</v>
      </c>
      <c r="AF28" s="185">
        <f>D28</f>
        <v>0</v>
      </c>
      <c r="AG28" s="185">
        <f>0.1116*AF28</f>
        <v>0</v>
      </c>
      <c r="AH28" s="184"/>
      <c r="AI28" s="184"/>
      <c r="AJ28" s="184"/>
      <c r="AK28" s="182">
        <f>SUM(AF28:AJ28)</f>
        <v>0</v>
      </c>
      <c r="AL28" s="379">
        <f t="shared" si="11"/>
        <v>0</v>
      </c>
      <c r="AM28" s="185">
        <f>E28</f>
        <v>0</v>
      </c>
      <c r="AN28" s="185">
        <f>0.1116*AM28</f>
        <v>0</v>
      </c>
      <c r="AO28" s="184"/>
      <c r="AP28" s="184"/>
      <c r="AQ28" s="184"/>
      <c r="AR28" s="182">
        <f>SUM(AM28:AQ28)</f>
        <v>0</v>
      </c>
      <c r="AS28" s="379">
        <f t="shared" si="13"/>
        <v>0</v>
      </c>
      <c r="AT28" s="185">
        <f>F28</f>
        <v>0</v>
      </c>
      <c r="AU28" s="185">
        <f>0.1116*AT28</f>
        <v>0</v>
      </c>
      <c r="AV28" s="184"/>
      <c r="AW28" s="184"/>
      <c r="AX28" s="184"/>
      <c r="AY28" s="182">
        <f>SUM(AT28:AX28)</f>
        <v>0</v>
      </c>
    </row>
    <row r="29" spans="1:51" s="186" customFormat="1" ht="15" customHeight="1" x14ac:dyDescent="0.2">
      <c r="A29" s="260"/>
      <c r="B29" s="260"/>
      <c r="C29" s="260"/>
      <c r="D29" s="260"/>
      <c r="E29" s="260"/>
      <c r="F29" s="260"/>
      <c r="G29" s="179"/>
      <c r="H29" s="180"/>
      <c r="I29" s="181"/>
      <c r="J29" s="379"/>
      <c r="K29" s="185">
        <f t="shared" si="3"/>
        <v>0</v>
      </c>
      <c r="L29" s="182"/>
      <c r="M29" s="183"/>
      <c r="N29" s="184"/>
      <c r="O29" s="184"/>
      <c r="P29" s="182">
        <f t="shared" si="50"/>
        <v>0</v>
      </c>
      <c r="Q29" s="379">
        <f t="shared" si="5"/>
        <v>0</v>
      </c>
      <c r="R29" s="185">
        <f t="shared" si="0"/>
        <v>0</v>
      </c>
      <c r="S29" s="185">
        <f>0.1116*R29</f>
        <v>0</v>
      </c>
      <c r="T29" s="184"/>
      <c r="U29" s="184"/>
      <c r="V29" s="184"/>
      <c r="W29" s="182">
        <f>SUM(R29:V29)</f>
        <v>0</v>
      </c>
      <c r="X29" s="379">
        <f>Q29</f>
        <v>0</v>
      </c>
      <c r="Y29" s="185">
        <f t="shared" si="51"/>
        <v>0</v>
      </c>
      <c r="Z29" s="185">
        <f>0.1116*Y29</f>
        <v>0</v>
      </c>
      <c r="AA29" s="184"/>
      <c r="AB29" s="184"/>
      <c r="AC29" s="184"/>
      <c r="AD29" s="182">
        <f>SUM(Y29:AC29)</f>
        <v>0</v>
      </c>
      <c r="AE29" s="379">
        <f t="shared" si="9"/>
        <v>0</v>
      </c>
      <c r="AF29" s="185">
        <f>D29</f>
        <v>0</v>
      </c>
      <c r="AG29" s="185">
        <f>0.1116*AF29</f>
        <v>0</v>
      </c>
      <c r="AH29" s="184"/>
      <c r="AI29" s="184"/>
      <c r="AJ29" s="184"/>
      <c r="AK29" s="182">
        <f>SUM(AF29:AJ29)</f>
        <v>0</v>
      </c>
      <c r="AL29" s="379">
        <f t="shared" si="11"/>
        <v>0</v>
      </c>
      <c r="AM29" s="185">
        <f>E29</f>
        <v>0</v>
      </c>
      <c r="AN29" s="185">
        <f>0.1116*AM29</f>
        <v>0</v>
      </c>
      <c r="AO29" s="184"/>
      <c r="AP29" s="184"/>
      <c r="AQ29" s="184"/>
      <c r="AR29" s="182">
        <f>SUM(AM29:AQ29)</f>
        <v>0</v>
      </c>
      <c r="AS29" s="379">
        <f t="shared" si="13"/>
        <v>0</v>
      </c>
      <c r="AT29" s="185">
        <f>F29</f>
        <v>0</v>
      </c>
      <c r="AU29" s="185">
        <f>0.1116*AT29</f>
        <v>0</v>
      </c>
      <c r="AV29" s="184"/>
      <c r="AW29" s="184"/>
      <c r="AX29" s="184"/>
      <c r="AY29" s="182">
        <f>SUM(AT29:AX29)</f>
        <v>0</v>
      </c>
    </row>
    <row r="30" spans="1:51" s="186" customFormat="1" ht="15" customHeight="1" x14ac:dyDescent="0.2">
      <c r="A30" s="260"/>
      <c r="B30" s="260"/>
      <c r="C30" s="260"/>
      <c r="D30" s="260"/>
      <c r="E30" s="260"/>
      <c r="F30" s="260"/>
      <c r="G30" s="179"/>
      <c r="H30" s="180"/>
      <c r="I30" s="181"/>
      <c r="J30" s="379"/>
      <c r="K30" s="185">
        <f t="shared" si="3"/>
        <v>0</v>
      </c>
      <c r="L30" s="182"/>
      <c r="M30" s="183"/>
      <c r="N30" s="184"/>
      <c r="O30" s="184"/>
      <c r="P30" s="182">
        <f t="shared" si="50"/>
        <v>0</v>
      </c>
      <c r="Q30" s="379">
        <f t="shared" si="5"/>
        <v>0</v>
      </c>
      <c r="R30" s="185">
        <f t="shared" si="0"/>
        <v>0</v>
      </c>
      <c r="S30" s="185">
        <f t="shared" ref="S30:S31" si="52">0.1116*R30</f>
        <v>0</v>
      </c>
      <c r="T30" s="184"/>
      <c r="U30" s="184"/>
      <c r="V30" s="184"/>
      <c r="W30" s="182">
        <f t="shared" ref="W30" si="53">SUM(R30:V30)</f>
        <v>0</v>
      </c>
      <c r="X30" s="379">
        <f t="shared" si="7"/>
        <v>0</v>
      </c>
      <c r="Y30" s="185">
        <f t="shared" si="51"/>
        <v>0</v>
      </c>
      <c r="Z30" s="185">
        <f t="shared" ref="Z30:Z31" si="54">0.1116*Y30</f>
        <v>0</v>
      </c>
      <c r="AA30" s="184"/>
      <c r="AB30" s="184"/>
      <c r="AC30" s="184"/>
      <c r="AD30" s="182">
        <f t="shared" ref="AD30:AD31" si="55">SUM(Y30:AC30)</f>
        <v>0</v>
      </c>
      <c r="AE30" s="379">
        <f t="shared" si="9"/>
        <v>0</v>
      </c>
      <c r="AF30" s="185">
        <f t="shared" ref="AF30:AF31" si="56">D30</f>
        <v>0</v>
      </c>
      <c r="AG30" s="185">
        <f t="shared" ref="AG30:AG31" si="57">0.1116*AF30</f>
        <v>0</v>
      </c>
      <c r="AH30" s="184"/>
      <c r="AI30" s="184"/>
      <c r="AJ30" s="184"/>
      <c r="AK30" s="182">
        <f>SUM(AF30:AJ30)</f>
        <v>0</v>
      </c>
      <c r="AL30" s="379">
        <f t="shared" si="11"/>
        <v>0</v>
      </c>
      <c r="AM30" s="185">
        <f t="shared" ref="AM30:AM31" si="58">E30</f>
        <v>0</v>
      </c>
      <c r="AN30" s="185">
        <f t="shared" ref="AN30:AN31" si="59">0.1116*AM30</f>
        <v>0</v>
      </c>
      <c r="AO30" s="184"/>
      <c r="AP30" s="184"/>
      <c r="AQ30" s="184"/>
      <c r="AR30" s="182">
        <f t="shared" ref="AR30:AR31" si="60">SUM(AM30:AQ30)</f>
        <v>0</v>
      </c>
      <c r="AS30" s="379">
        <f t="shared" si="13"/>
        <v>0</v>
      </c>
      <c r="AT30" s="185">
        <f t="shared" ref="AT30:AT31" si="61">F30</f>
        <v>0</v>
      </c>
      <c r="AU30" s="185">
        <f t="shared" ref="AU30:AU31" si="62">0.1116*AT30</f>
        <v>0</v>
      </c>
      <c r="AV30" s="184"/>
      <c r="AW30" s="184"/>
      <c r="AX30" s="184"/>
      <c r="AY30" s="182">
        <f t="shared" ref="AY30:AY31" si="63">SUM(AT30:AX30)</f>
        <v>0</v>
      </c>
    </row>
    <row r="31" spans="1:51" s="186" customFormat="1" ht="15" customHeight="1" x14ac:dyDescent="0.2">
      <c r="A31" s="260"/>
      <c r="B31" s="260"/>
      <c r="C31" s="260"/>
      <c r="D31" s="260"/>
      <c r="E31" s="260"/>
      <c r="F31" s="260"/>
      <c r="G31" s="179"/>
      <c r="H31" s="180"/>
      <c r="I31" s="181"/>
      <c r="J31" s="379"/>
      <c r="K31" s="185">
        <f t="shared" si="3"/>
        <v>0</v>
      </c>
      <c r="L31" s="182"/>
      <c r="M31" s="183"/>
      <c r="N31" s="184"/>
      <c r="O31" s="184"/>
      <c r="P31" s="182">
        <f t="shared" si="50"/>
        <v>0</v>
      </c>
      <c r="Q31" s="379">
        <f t="shared" si="5"/>
        <v>0</v>
      </c>
      <c r="R31" s="185">
        <f t="shared" si="0"/>
        <v>0</v>
      </c>
      <c r="S31" s="185">
        <f t="shared" si="52"/>
        <v>0</v>
      </c>
      <c r="T31" s="184"/>
      <c r="U31" s="184"/>
      <c r="V31" s="184"/>
      <c r="W31" s="182">
        <f>SUM(R31:V31)</f>
        <v>0</v>
      </c>
      <c r="X31" s="379">
        <f t="shared" si="7"/>
        <v>0</v>
      </c>
      <c r="Y31" s="185">
        <f t="shared" si="51"/>
        <v>0</v>
      </c>
      <c r="Z31" s="185">
        <f t="shared" si="54"/>
        <v>0</v>
      </c>
      <c r="AA31" s="184"/>
      <c r="AB31" s="184"/>
      <c r="AC31" s="184"/>
      <c r="AD31" s="182">
        <f t="shared" si="55"/>
        <v>0</v>
      </c>
      <c r="AE31" s="379">
        <f t="shared" si="9"/>
        <v>0</v>
      </c>
      <c r="AF31" s="185">
        <f t="shared" si="56"/>
        <v>0</v>
      </c>
      <c r="AG31" s="185">
        <f t="shared" si="57"/>
        <v>0</v>
      </c>
      <c r="AH31" s="184"/>
      <c r="AI31" s="184"/>
      <c r="AJ31" s="184"/>
      <c r="AK31" s="182">
        <f t="shared" ref="AK31" si="64">SUM(AF31:AJ31)</f>
        <v>0</v>
      </c>
      <c r="AL31" s="379">
        <f t="shared" si="11"/>
        <v>0</v>
      </c>
      <c r="AM31" s="185">
        <f t="shared" si="58"/>
        <v>0</v>
      </c>
      <c r="AN31" s="185">
        <f t="shared" si="59"/>
        <v>0</v>
      </c>
      <c r="AO31" s="184"/>
      <c r="AP31" s="184"/>
      <c r="AQ31" s="184"/>
      <c r="AR31" s="182">
        <f t="shared" si="60"/>
        <v>0</v>
      </c>
      <c r="AS31" s="379">
        <f t="shared" si="13"/>
        <v>0</v>
      </c>
      <c r="AT31" s="185">
        <f t="shared" si="61"/>
        <v>0</v>
      </c>
      <c r="AU31" s="185">
        <f t="shared" si="62"/>
        <v>0</v>
      </c>
      <c r="AV31" s="184"/>
      <c r="AW31" s="184"/>
      <c r="AX31" s="184"/>
      <c r="AY31" s="182">
        <f t="shared" si="63"/>
        <v>0</v>
      </c>
    </row>
    <row r="32" spans="1:51" s="186" customFormat="1" ht="15" customHeight="1" x14ac:dyDescent="0.2">
      <c r="A32" s="260"/>
      <c r="B32" s="260"/>
      <c r="C32" s="260"/>
      <c r="D32" s="260"/>
      <c r="E32" s="260"/>
      <c r="F32" s="260"/>
      <c r="G32" s="179"/>
      <c r="H32" s="180"/>
      <c r="I32" s="181"/>
      <c r="J32" s="379"/>
      <c r="K32" s="185">
        <f t="shared" si="3"/>
        <v>0</v>
      </c>
      <c r="L32" s="182"/>
      <c r="M32" s="183"/>
      <c r="N32" s="184"/>
      <c r="O32" s="184"/>
      <c r="P32" s="182">
        <f t="shared" si="50"/>
        <v>0</v>
      </c>
      <c r="Q32" s="379">
        <f t="shared" si="5"/>
        <v>0</v>
      </c>
      <c r="R32" s="185">
        <f t="shared" si="0"/>
        <v>0</v>
      </c>
      <c r="S32" s="185">
        <f>0.1116*R32</f>
        <v>0</v>
      </c>
      <c r="T32" s="184"/>
      <c r="U32" s="184"/>
      <c r="V32" s="184"/>
      <c r="W32" s="182">
        <f>SUM(R32:V32)</f>
        <v>0</v>
      </c>
      <c r="X32" s="379">
        <f t="shared" si="7"/>
        <v>0</v>
      </c>
      <c r="Y32" s="185">
        <f t="shared" si="51"/>
        <v>0</v>
      </c>
      <c r="Z32" s="185">
        <f>0.1116*Y32</f>
        <v>0</v>
      </c>
      <c r="AA32" s="184"/>
      <c r="AB32" s="184"/>
      <c r="AC32" s="184"/>
      <c r="AD32" s="182">
        <f>SUM(Y32:AC32)</f>
        <v>0</v>
      </c>
      <c r="AE32" s="379">
        <f t="shared" si="9"/>
        <v>0</v>
      </c>
      <c r="AF32" s="185">
        <f>D32</f>
        <v>0</v>
      </c>
      <c r="AG32" s="185">
        <f>0.1116*AF32</f>
        <v>0</v>
      </c>
      <c r="AH32" s="184"/>
      <c r="AI32" s="184"/>
      <c r="AJ32" s="184"/>
      <c r="AK32" s="182">
        <f>SUM(AF32:AJ32)</f>
        <v>0</v>
      </c>
      <c r="AL32" s="379">
        <f t="shared" si="11"/>
        <v>0</v>
      </c>
      <c r="AM32" s="185">
        <f>E32</f>
        <v>0</v>
      </c>
      <c r="AN32" s="185">
        <f>0.1116*AM32</f>
        <v>0</v>
      </c>
      <c r="AO32" s="184"/>
      <c r="AP32" s="184"/>
      <c r="AQ32" s="184"/>
      <c r="AR32" s="182">
        <f>SUM(AM32:AQ32)</f>
        <v>0</v>
      </c>
      <c r="AS32" s="379">
        <f t="shared" si="13"/>
        <v>0</v>
      </c>
      <c r="AT32" s="185">
        <f>F32</f>
        <v>0</v>
      </c>
      <c r="AU32" s="185">
        <f>0.1116*AT32</f>
        <v>0</v>
      </c>
      <c r="AV32" s="184"/>
      <c r="AW32" s="184"/>
      <c r="AX32" s="184"/>
      <c r="AY32" s="182">
        <f>SUM(AT32:AX32)</f>
        <v>0</v>
      </c>
    </row>
    <row r="33" spans="1:69" s="186" customFormat="1" ht="15" customHeight="1" x14ac:dyDescent="0.2">
      <c r="A33" s="260"/>
      <c r="B33" s="260"/>
      <c r="C33" s="260"/>
      <c r="D33" s="260"/>
      <c r="E33" s="260"/>
      <c r="F33" s="260"/>
      <c r="G33" s="179"/>
      <c r="H33" s="180"/>
      <c r="I33" s="181"/>
      <c r="J33" s="379"/>
      <c r="K33" s="185">
        <f t="shared" si="3"/>
        <v>0</v>
      </c>
      <c r="L33" s="182"/>
      <c r="M33" s="183"/>
      <c r="N33" s="184"/>
      <c r="O33" s="184"/>
      <c r="P33" s="182">
        <f t="shared" si="50"/>
        <v>0</v>
      </c>
      <c r="Q33" s="379">
        <f t="shared" si="5"/>
        <v>0</v>
      </c>
      <c r="R33" s="185">
        <f t="shared" si="0"/>
        <v>0</v>
      </c>
      <c r="S33" s="185">
        <f>0.1116*R33</f>
        <v>0</v>
      </c>
      <c r="T33" s="184"/>
      <c r="U33" s="184"/>
      <c r="V33" s="184"/>
      <c r="W33" s="182">
        <f>SUM(R33:V33)</f>
        <v>0</v>
      </c>
      <c r="X33" s="379">
        <f t="shared" si="7"/>
        <v>0</v>
      </c>
      <c r="Y33" s="185">
        <f t="shared" si="51"/>
        <v>0</v>
      </c>
      <c r="Z33" s="185">
        <f>0.1116*Y33</f>
        <v>0</v>
      </c>
      <c r="AA33" s="184"/>
      <c r="AB33" s="184"/>
      <c r="AC33" s="184"/>
      <c r="AD33" s="182">
        <f>SUM(Y33:AC33)</f>
        <v>0</v>
      </c>
      <c r="AE33" s="379">
        <f t="shared" si="9"/>
        <v>0</v>
      </c>
      <c r="AF33" s="185">
        <f>D33</f>
        <v>0</v>
      </c>
      <c r="AG33" s="185">
        <f>0.1116*AF33</f>
        <v>0</v>
      </c>
      <c r="AH33" s="184"/>
      <c r="AI33" s="184"/>
      <c r="AJ33" s="184"/>
      <c r="AK33" s="182">
        <f>SUM(AF33:AJ33)</f>
        <v>0</v>
      </c>
      <c r="AL33" s="379">
        <f t="shared" si="11"/>
        <v>0</v>
      </c>
      <c r="AM33" s="185">
        <f>E33</f>
        <v>0</v>
      </c>
      <c r="AN33" s="185">
        <f>0.1116*AM33</f>
        <v>0</v>
      </c>
      <c r="AO33" s="184"/>
      <c r="AP33" s="184"/>
      <c r="AQ33" s="184"/>
      <c r="AR33" s="182">
        <f>SUM(AM33:AQ33)</f>
        <v>0</v>
      </c>
      <c r="AS33" s="379">
        <f t="shared" si="13"/>
        <v>0</v>
      </c>
      <c r="AT33" s="185">
        <f>F33</f>
        <v>0</v>
      </c>
      <c r="AU33" s="185">
        <f>0.1116*AT33</f>
        <v>0</v>
      </c>
      <c r="AV33" s="184"/>
      <c r="AW33" s="184"/>
      <c r="AX33" s="184"/>
      <c r="AY33" s="182">
        <f>SUM(AT33:AX33)</f>
        <v>0</v>
      </c>
    </row>
    <row r="34" spans="1:69" s="186" customFormat="1" ht="15" customHeight="1" x14ac:dyDescent="0.2">
      <c r="A34" s="260"/>
      <c r="B34" s="260"/>
      <c r="C34" s="260"/>
      <c r="D34" s="260"/>
      <c r="E34" s="260"/>
      <c r="F34" s="260"/>
      <c r="G34" s="179"/>
      <c r="H34" s="180"/>
      <c r="I34" s="181"/>
      <c r="J34" s="379"/>
      <c r="K34" s="185">
        <f t="shared" si="3"/>
        <v>0</v>
      </c>
      <c r="L34" s="182"/>
      <c r="M34" s="183"/>
      <c r="N34" s="184"/>
      <c r="O34" s="184"/>
      <c r="P34" s="182">
        <f t="shared" si="4"/>
        <v>0</v>
      </c>
      <c r="Q34" s="379">
        <f t="shared" si="5"/>
        <v>0</v>
      </c>
      <c r="R34" s="185">
        <f t="shared" si="0"/>
        <v>0</v>
      </c>
      <c r="S34" s="185">
        <f>0.1116*R34</f>
        <v>0</v>
      </c>
      <c r="T34" s="184"/>
      <c r="U34" s="184"/>
      <c r="V34" s="184"/>
      <c r="W34" s="182">
        <f>SUM(R34:V34)</f>
        <v>0</v>
      </c>
      <c r="X34" s="379">
        <f t="shared" si="7"/>
        <v>0</v>
      </c>
      <c r="Y34" s="185">
        <f t="shared" si="1"/>
        <v>0</v>
      </c>
      <c r="Z34" s="185">
        <f>0.1116*Y34</f>
        <v>0</v>
      </c>
      <c r="AA34" s="184"/>
      <c r="AB34" s="184"/>
      <c r="AC34" s="184"/>
      <c r="AD34" s="182">
        <f>SUM(Y34:AC34)</f>
        <v>0</v>
      </c>
      <c r="AE34" s="379">
        <f t="shared" si="9"/>
        <v>0</v>
      </c>
      <c r="AF34" s="185">
        <f>D34</f>
        <v>0</v>
      </c>
      <c r="AG34" s="185">
        <f>0.1116*AF34</f>
        <v>0</v>
      </c>
      <c r="AH34" s="184"/>
      <c r="AI34" s="184"/>
      <c r="AJ34" s="184"/>
      <c r="AK34" s="182">
        <f>SUM(AF34:AJ34)</f>
        <v>0</v>
      </c>
      <c r="AL34" s="379">
        <f t="shared" si="11"/>
        <v>0</v>
      </c>
      <c r="AM34" s="185">
        <f>E34</f>
        <v>0</v>
      </c>
      <c r="AN34" s="185">
        <f>0.1116*AM34</f>
        <v>0</v>
      </c>
      <c r="AO34" s="184"/>
      <c r="AP34" s="184"/>
      <c r="AQ34" s="184"/>
      <c r="AR34" s="182">
        <f>SUM(AM34:AQ34)</f>
        <v>0</v>
      </c>
      <c r="AS34" s="379">
        <f t="shared" si="13"/>
        <v>0</v>
      </c>
      <c r="AT34" s="185">
        <f>F34</f>
        <v>0</v>
      </c>
      <c r="AU34" s="185">
        <f>0.1116*AT34</f>
        <v>0</v>
      </c>
      <c r="AV34" s="184"/>
      <c r="AW34" s="184"/>
      <c r="AX34" s="184"/>
      <c r="AY34" s="182">
        <f>SUM(AT34:AX34)</f>
        <v>0</v>
      </c>
    </row>
    <row r="35" spans="1:69" s="186" customFormat="1" ht="15" customHeight="1" x14ac:dyDescent="0.2">
      <c r="A35" s="260"/>
      <c r="B35" s="260"/>
      <c r="C35" s="260"/>
      <c r="D35" s="260"/>
      <c r="E35" s="260"/>
      <c r="F35" s="260"/>
      <c r="G35" s="179"/>
      <c r="H35" s="180"/>
      <c r="I35" s="181"/>
      <c r="J35" s="379"/>
      <c r="K35" s="185">
        <f>A35</f>
        <v>0</v>
      </c>
      <c r="L35" s="182"/>
      <c r="M35" s="183"/>
      <c r="N35" s="184"/>
      <c r="O35" s="184"/>
      <c r="P35" s="182">
        <f t="shared" si="4"/>
        <v>0</v>
      </c>
      <c r="Q35" s="379">
        <f t="shared" si="5"/>
        <v>0</v>
      </c>
      <c r="R35" s="185">
        <f t="shared" si="0"/>
        <v>0</v>
      </c>
      <c r="S35" s="185">
        <f t="shared" si="15"/>
        <v>0</v>
      </c>
      <c r="T35" s="184"/>
      <c r="U35" s="184"/>
      <c r="V35" s="184"/>
      <c r="W35" s="182">
        <f t="shared" si="6"/>
        <v>0</v>
      </c>
      <c r="X35" s="379">
        <f t="shared" si="7"/>
        <v>0</v>
      </c>
      <c r="Y35" s="185">
        <f t="shared" si="1"/>
        <v>0</v>
      </c>
      <c r="Z35" s="185">
        <f t="shared" si="16"/>
        <v>0</v>
      </c>
      <c r="AA35" s="184"/>
      <c r="AB35" s="184"/>
      <c r="AC35" s="184"/>
      <c r="AD35" s="182">
        <f t="shared" si="8"/>
        <v>0</v>
      </c>
      <c r="AE35" s="379">
        <f t="shared" si="9"/>
        <v>0</v>
      </c>
      <c r="AF35" s="185">
        <f t="shared" si="17"/>
        <v>0</v>
      </c>
      <c r="AG35" s="185">
        <f t="shared" si="2"/>
        <v>0</v>
      </c>
      <c r="AH35" s="184"/>
      <c r="AI35" s="184"/>
      <c r="AJ35" s="184"/>
      <c r="AK35" s="182">
        <f t="shared" si="10"/>
        <v>0</v>
      </c>
      <c r="AL35" s="379">
        <f t="shared" si="11"/>
        <v>0</v>
      </c>
      <c r="AM35" s="185">
        <f t="shared" si="18"/>
        <v>0</v>
      </c>
      <c r="AN35" s="185">
        <f t="shared" si="19"/>
        <v>0</v>
      </c>
      <c r="AO35" s="184"/>
      <c r="AP35" s="184"/>
      <c r="AQ35" s="184"/>
      <c r="AR35" s="182">
        <f t="shared" si="12"/>
        <v>0</v>
      </c>
      <c r="AS35" s="379">
        <f t="shared" si="13"/>
        <v>0</v>
      </c>
      <c r="AT35" s="185">
        <f t="shared" si="20"/>
        <v>0</v>
      </c>
      <c r="AU35" s="185">
        <f t="shared" si="21"/>
        <v>0</v>
      </c>
      <c r="AV35" s="184"/>
      <c r="AW35" s="184"/>
      <c r="AX35" s="184"/>
      <c r="AY35" s="182">
        <f t="shared" si="14"/>
        <v>0</v>
      </c>
    </row>
    <row r="36" spans="1:69" ht="22.5" customHeight="1" x14ac:dyDescent="0.25">
      <c r="A36" s="489" t="s">
        <v>37</v>
      </c>
      <c r="B36" s="489"/>
      <c r="C36" s="489"/>
      <c r="D36" s="489"/>
      <c r="E36" s="489"/>
      <c r="F36" s="489"/>
      <c r="G36" s="489"/>
      <c r="H36" s="489"/>
      <c r="I36" s="489"/>
      <c r="J36" s="489"/>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89"/>
      <c r="AK36" s="489"/>
      <c r="AL36" s="489"/>
      <c r="AM36" s="489"/>
      <c r="AN36" s="489"/>
      <c r="AO36" s="489"/>
      <c r="AP36" s="489"/>
      <c r="AQ36" s="489"/>
      <c r="AR36" s="489"/>
      <c r="AS36" s="489"/>
      <c r="AT36" s="489"/>
      <c r="AU36" s="489"/>
      <c r="AV36" s="489"/>
      <c r="AW36" s="489"/>
      <c r="AX36" s="489"/>
      <c r="AY36" s="489"/>
      <c r="AZ36" s="96"/>
      <c r="BA36" s="96"/>
      <c r="BB36" s="96"/>
      <c r="BC36" s="96"/>
      <c r="BD36" s="96"/>
      <c r="BE36" s="96"/>
      <c r="BF36" s="96"/>
      <c r="BG36" s="96"/>
      <c r="BH36" s="96"/>
      <c r="BI36" s="96"/>
      <c r="BJ36" s="96"/>
      <c r="BK36" s="96"/>
      <c r="BL36" s="96"/>
      <c r="BM36" s="96"/>
      <c r="BN36" s="96"/>
      <c r="BO36" s="96"/>
      <c r="BP36" s="96"/>
      <c r="BQ36" s="96"/>
    </row>
    <row r="37" spans="1:69" ht="21" customHeight="1" x14ac:dyDescent="0.25">
      <c r="A37" s="97" t="s">
        <v>145</v>
      </c>
      <c r="B37" s="97" t="str">
        <f>B4</f>
        <v>FY22-23</v>
      </c>
      <c r="C37" s="97" t="str">
        <f>C4</f>
        <v>FY23-24</v>
      </c>
      <c r="D37" s="97" t="str">
        <f>D4</f>
        <v>FY24-25</v>
      </c>
      <c r="E37" s="97" t="str">
        <f>E4</f>
        <v>FY25-26</v>
      </c>
      <c r="F37" s="97" t="str">
        <f>F4</f>
        <v>FY26-27</v>
      </c>
      <c r="G37" s="97"/>
      <c r="H37" s="97"/>
      <c r="I37" s="97"/>
      <c r="J37" s="97"/>
      <c r="K37" s="378"/>
      <c r="L37" s="378"/>
      <c r="M37" s="97"/>
      <c r="N37" s="97"/>
      <c r="O37" s="97"/>
      <c r="P37" s="97"/>
      <c r="Q37" s="97"/>
      <c r="R37" s="378"/>
      <c r="S37" s="97"/>
      <c r="T37" s="97"/>
      <c r="U37" s="97"/>
      <c r="V37" s="97"/>
      <c r="W37" s="97"/>
      <c r="X37" s="97"/>
      <c r="Y37" s="378"/>
      <c r="Z37" s="97"/>
      <c r="AA37" s="97"/>
      <c r="AB37" s="97"/>
      <c r="AC37" s="97"/>
      <c r="AD37" s="97"/>
      <c r="AE37" s="97"/>
      <c r="AF37" s="378"/>
      <c r="AG37" s="97"/>
      <c r="AH37" s="97"/>
      <c r="AI37" s="97"/>
      <c r="AJ37" s="97"/>
      <c r="AK37" s="97"/>
      <c r="AL37" s="97"/>
      <c r="AM37" s="378"/>
      <c r="AN37" s="97"/>
      <c r="AO37" s="97"/>
      <c r="AP37" s="97"/>
      <c r="AQ37" s="97"/>
      <c r="AR37" s="97"/>
      <c r="AS37" s="97"/>
      <c r="AT37" s="378"/>
      <c r="AU37" s="97"/>
      <c r="AV37" s="97"/>
      <c r="AW37" s="97"/>
      <c r="AX37" s="97"/>
      <c r="AY37" s="97"/>
      <c r="AZ37" s="96"/>
      <c r="BA37" s="96"/>
      <c r="BB37" s="96"/>
      <c r="BC37" s="96"/>
      <c r="BD37" s="96"/>
      <c r="BE37" s="96"/>
      <c r="BF37" s="96"/>
      <c r="BG37" s="96"/>
      <c r="BH37" s="96"/>
      <c r="BI37" s="96"/>
      <c r="BJ37" s="96"/>
      <c r="BK37" s="96"/>
      <c r="BL37" s="96"/>
      <c r="BM37" s="96"/>
      <c r="BN37" s="96"/>
      <c r="BO37" s="96"/>
      <c r="BP37" s="96"/>
      <c r="BQ37" s="96"/>
    </row>
    <row r="38" spans="1:69" s="186" customFormat="1" ht="14.25" x14ac:dyDescent="0.2">
      <c r="A38" s="260"/>
      <c r="B38" s="260"/>
      <c r="C38" s="260"/>
      <c r="D38" s="260"/>
      <c r="E38" s="260"/>
      <c r="F38" s="260"/>
      <c r="G38" s="179"/>
      <c r="H38" s="180"/>
      <c r="I38" s="191"/>
      <c r="J38" s="379"/>
      <c r="K38" s="185">
        <f>A38</f>
        <v>0</v>
      </c>
      <c r="L38" s="182"/>
      <c r="M38" s="190"/>
      <c r="N38" s="185"/>
      <c r="O38" s="185"/>
      <c r="P38" s="182">
        <f>SUM(K38:O38)</f>
        <v>0</v>
      </c>
      <c r="Q38" s="379">
        <f>J38</f>
        <v>0</v>
      </c>
      <c r="R38" s="185">
        <f t="shared" ref="R38:R65" si="65">B38</f>
        <v>0</v>
      </c>
      <c r="S38" s="185">
        <f t="shared" ref="S38:S65" si="66">0.1116*R38</f>
        <v>0</v>
      </c>
      <c r="T38" s="187"/>
      <c r="U38" s="185"/>
      <c r="V38" s="185"/>
      <c r="W38" s="182">
        <f>SUM(R38:V38)</f>
        <v>0</v>
      </c>
      <c r="X38" s="379">
        <f>Q38</f>
        <v>0</v>
      </c>
      <c r="Y38" s="185">
        <f t="shared" ref="Y38:Y65" si="67">C38</f>
        <v>0</v>
      </c>
      <c r="Z38" s="185">
        <f t="shared" ref="Z38:Z65" si="68">0.1116*Y38</f>
        <v>0</v>
      </c>
      <c r="AA38" s="187"/>
      <c r="AB38" s="185"/>
      <c r="AC38" s="185"/>
      <c r="AD38" s="182">
        <f>SUM(Y38:AC38)</f>
        <v>0</v>
      </c>
      <c r="AE38" s="379">
        <f>X38</f>
        <v>0</v>
      </c>
      <c r="AF38" s="185">
        <f t="shared" ref="AF38:AF65" si="69">D38</f>
        <v>0</v>
      </c>
      <c r="AG38" s="185">
        <f t="shared" ref="AG38:AG65" si="70">0.1116*AF38</f>
        <v>0</v>
      </c>
      <c r="AH38" s="187"/>
      <c r="AI38" s="185"/>
      <c r="AJ38" s="185"/>
      <c r="AK38" s="182">
        <f>SUM(AF38:AJ38)</f>
        <v>0</v>
      </c>
      <c r="AL38" s="379">
        <f>AE38</f>
        <v>0</v>
      </c>
      <c r="AM38" s="185">
        <f t="shared" ref="AM38:AM65" si="71">E38</f>
        <v>0</v>
      </c>
      <c r="AN38" s="185">
        <f t="shared" ref="AN38:AN65" si="72">0.1116*AM38</f>
        <v>0</v>
      </c>
      <c r="AO38" s="187"/>
      <c r="AP38" s="185"/>
      <c r="AQ38" s="185"/>
      <c r="AR38" s="182">
        <f>SUM(AM38:AQ38)</f>
        <v>0</v>
      </c>
      <c r="AS38" s="379">
        <f>AL38</f>
        <v>0</v>
      </c>
      <c r="AT38" s="185">
        <f t="shared" ref="AT38:AT65" si="73">F38</f>
        <v>0</v>
      </c>
      <c r="AU38" s="185">
        <f t="shared" ref="AU38:AU65" si="74">0.1116*AT38</f>
        <v>0</v>
      </c>
      <c r="AV38" s="187"/>
      <c r="AW38" s="185"/>
      <c r="AX38" s="185"/>
      <c r="AY38" s="182">
        <f>SUM(AT38:AX38)</f>
        <v>0</v>
      </c>
      <c r="AZ38" s="192"/>
      <c r="BA38" s="192"/>
      <c r="BB38" s="192"/>
      <c r="BC38" s="192"/>
      <c r="BD38" s="192"/>
      <c r="BE38" s="192"/>
      <c r="BF38" s="192"/>
      <c r="BG38" s="192"/>
      <c r="BH38" s="192"/>
      <c r="BI38" s="192"/>
      <c r="BJ38" s="192"/>
      <c r="BK38" s="192"/>
      <c r="BL38" s="192"/>
      <c r="BM38" s="192"/>
      <c r="BN38" s="192"/>
      <c r="BO38" s="192"/>
      <c r="BP38" s="192"/>
      <c r="BQ38" s="192"/>
    </row>
    <row r="39" spans="1:69" s="186" customFormat="1" ht="14.25" x14ac:dyDescent="0.2">
      <c r="A39" s="260"/>
      <c r="B39" s="260"/>
      <c r="C39" s="260"/>
      <c r="D39" s="260"/>
      <c r="E39" s="260"/>
      <c r="F39" s="260"/>
      <c r="G39" s="179"/>
      <c r="H39" s="180"/>
      <c r="I39" s="191"/>
      <c r="J39" s="379"/>
      <c r="K39" s="185">
        <f t="shared" ref="K39:K65" si="75">A39</f>
        <v>0</v>
      </c>
      <c r="L39" s="182"/>
      <c r="M39" s="190"/>
      <c r="N39" s="185"/>
      <c r="O39" s="185"/>
      <c r="P39" s="182">
        <f t="shared" ref="P39:P64" si="76">SUM(K39:O39)</f>
        <v>0</v>
      </c>
      <c r="Q39" s="379">
        <f t="shared" ref="Q39:Q65" si="77">J39</f>
        <v>0</v>
      </c>
      <c r="R39" s="185">
        <f t="shared" si="65"/>
        <v>0</v>
      </c>
      <c r="S39" s="185">
        <f t="shared" si="66"/>
        <v>0</v>
      </c>
      <c r="T39" s="187"/>
      <c r="U39" s="185"/>
      <c r="V39" s="185"/>
      <c r="W39" s="182">
        <f>SUM(R39:V39)</f>
        <v>0</v>
      </c>
      <c r="X39" s="379">
        <f t="shared" ref="X39:X65" si="78">Q39</f>
        <v>0</v>
      </c>
      <c r="Y39" s="185">
        <f t="shared" si="67"/>
        <v>0</v>
      </c>
      <c r="Z39" s="185">
        <f t="shared" si="68"/>
        <v>0</v>
      </c>
      <c r="AA39" s="187"/>
      <c r="AB39" s="185"/>
      <c r="AC39" s="185"/>
      <c r="AD39" s="182">
        <f t="shared" ref="AD39:AD63" si="79">SUM(Y39:AC39)</f>
        <v>0</v>
      </c>
      <c r="AE39" s="379">
        <f t="shared" ref="AE39:AE65" si="80">X39</f>
        <v>0</v>
      </c>
      <c r="AF39" s="185">
        <f t="shared" si="69"/>
        <v>0</v>
      </c>
      <c r="AG39" s="185">
        <v>0</v>
      </c>
      <c r="AH39" s="187"/>
      <c r="AI39" s="185"/>
      <c r="AJ39" s="185"/>
      <c r="AK39" s="182">
        <f t="shared" ref="AK39:AK65" si="81">SUM(AF39:AJ39)</f>
        <v>0</v>
      </c>
      <c r="AL39" s="379">
        <f t="shared" ref="AL39:AL65" si="82">AE39</f>
        <v>0</v>
      </c>
      <c r="AM39" s="185">
        <f t="shared" si="71"/>
        <v>0</v>
      </c>
      <c r="AN39" s="185">
        <f t="shared" si="72"/>
        <v>0</v>
      </c>
      <c r="AO39" s="187"/>
      <c r="AP39" s="185"/>
      <c r="AQ39" s="185"/>
      <c r="AR39" s="182">
        <f t="shared" ref="AR39:AR64" si="83">SUM(AM39:AQ39)</f>
        <v>0</v>
      </c>
      <c r="AS39" s="379">
        <f t="shared" ref="AS39:AS65" si="84">AL39</f>
        <v>0</v>
      </c>
      <c r="AT39" s="185">
        <f t="shared" si="73"/>
        <v>0</v>
      </c>
      <c r="AU39" s="185">
        <f t="shared" si="74"/>
        <v>0</v>
      </c>
      <c r="AV39" s="187"/>
      <c r="AW39" s="185"/>
      <c r="AX39" s="185"/>
      <c r="AY39" s="182">
        <f t="shared" ref="AY39:AY65" si="85">SUM(AT39:AX39)</f>
        <v>0</v>
      </c>
      <c r="AZ39" s="192"/>
      <c r="BA39" s="192"/>
      <c r="BB39" s="192"/>
      <c r="BC39" s="192"/>
      <c r="BD39" s="192"/>
      <c r="BE39" s="192"/>
      <c r="BF39" s="192"/>
      <c r="BG39" s="192"/>
      <c r="BH39" s="192"/>
      <c r="BI39" s="192"/>
      <c r="BJ39" s="192"/>
      <c r="BK39" s="192"/>
      <c r="BL39" s="192"/>
      <c r="BM39" s="192"/>
      <c r="BN39" s="192"/>
      <c r="BO39" s="192"/>
      <c r="BP39" s="192"/>
      <c r="BQ39" s="192"/>
    </row>
    <row r="40" spans="1:69" s="186" customFormat="1" ht="14.25" x14ac:dyDescent="0.2">
      <c r="A40" s="260"/>
      <c r="B40" s="260"/>
      <c r="C40" s="260"/>
      <c r="D40" s="260"/>
      <c r="E40" s="260"/>
      <c r="F40" s="260"/>
      <c r="G40" s="179"/>
      <c r="H40" s="180"/>
      <c r="I40" s="191"/>
      <c r="J40" s="379"/>
      <c r="K40" s="185">
        <f t="shared" si="75"/>
        <v>0</v>
      </c>
      <c r="L40" s="182"/>
      <c r="M40" s="190"/>
      <c r="N40" s="185"/>
      <c r="O40" s="185"/>
      <c r="P40" s="182">
        <f t="shared" si="76"/>
        <v>0</v>
      </c>
      <c r="Q40" s="379">
        <f t="shared" si="77"/>
        <v>0</v>
      </c>
      <c r="R40" s="185">
        <f t="shared" si="65"/>
        <v>0</v>
      </c>
      <c r="S40" s="185">
        <f t="shared" si="66"/>
        <v>0</v>
      </c>
      <c r="T40" s="187"/>
      <c r="U40" s="185"/>
      <c r="V40" s="185"/>
      <c r="W40" s="182">
        <f>SUM(R40:V40)</f>
        <v>0</v>
      </c>
      <c r="X40" s="379">
        <f t="shared" si="78"/>
        <v>0</v>
      </c>
      <c r="Y40" s="185">
        <f t="shared" si="67"/>
        <v>0</v>
      </c>
      <c r="Z40" s="185">
        <f t="shared" si="68"/>
        <v>0</v>
      </c>
      <c r="AA40" s="187"/>
      <c r="AB40" s="185"/>
      <c r="AC40" s="185"/>
      <c r="AD40" s="182">
        <f t="shared" si="79"/>
        <v>0</v>
      </c>
      <c r="AE40" s="379">
        <f t="shared" si="80"/>
        <v>0</v>
      </c>
      <c r="AF40" s="185">
        <f t="shared" si="69"/>
        <v>0</v>
      </c>
      <c r="AG40" s="185">
        <f t="shared" si="70"/>
        <v>0</v>
      </c>
      <c r="AH40" s="187"/>
      <c r="AI40" s="185"/>
      <c r="AJ40" s="185"/>
      <c r="AK40" s="182">
        <f t="shared" si="81"/>
        <v>0</v>
      </c>
      <c r="AL40" s="379">
        <f t="shared" si="82"/>
        <v>0</v>
      </c>
      <c r="AM40" s="185">
        <f t="shared" si="71"/>
        <v>0</v>
      </c>
      <c r="AN40" s="185">
        <f t="shared" si="72"/>
        <v>0</v>
      </c>
      <c r="AO40" s="187"/>
      <c r="AP40" s="185"/>
      <c r="AQ40" s="185"/>
      <c r="AR40" s="182">
        <f t="shared" si="83"/>
        <v>0</v>
      </c>
      <c r="AS40" s="379">
        <f t="shared" si="84"/>
        <v>0</v>
      </c>
      <c r="AT40" s="185">
        <f t="shared" si="73"/>
        <v>0</v>
      </c>
      <c r="AU40" s="185">
        <f t="shared" si="74"/>
        <v>0</v>
      </c>
      <c r="AV40" s="187"/>
      <c r="AW40" s="185"/>
      <c r="AX40" s="185"/>
      <c r="AY40" s="182">
        <f t="shared" si="85"/>
        <v>0</v>
      </c>
      <c r="AZ40" s="192"/>
      <c r="BA40" s="192"/>
      <c r="BB40" s="192"/>
      <c r="BC40" s="192"/>
      <c r="BD40" s="192"/>
      <c r="BE40" s="192"/>
      <c r="BF40" s="192"/>
      <c r="BG40" s="192"/>
      <c r="BH40" s="192"/>
      <c r="BI40" s="192"/>
      <c r="BJ40" s="192"/>
      <c r="BK40" s="192"/>
      <c r="BL40" s="192"/>
      <c r="BM40" s="192"/>
      <c r="BN40" s="192"/>
      <c r="BO40" s="192"/>
      <c r="BP40" s="192"/>
      <c r="BQ40" s="192"/>
    </row>
    <row r="41" spans="1:69" s="186" customFormat="1" ht="14.25" x14ac:dyDescent="0.2">
      <c r="A41" s="260"/>
      <c r="B41" s="260"/>
      <c r="C41" s="260"/>
      <c r="D41" s="260"/>
      <c r="E41" s="260"/>
      <c r="F41" s="260"/>
      <c r="G41" s="179"/>
      <c r="H41" s="180"/>
      <c r="I41" s="191"/>
      <c r="J41" s="379"/>
      <c r="K41" s="185">
        <f t="shared" si="75"/>
        <v>0</v>
      </c>
      <c r="L41" s="182"/>
      <c r="M41" s="190"/>
      <c r="N41" s="185"/>
      <c r="O41" s="185"/>
      <c r="P41" s="182">
        <f t="shared" si="76"/>
        <v>0</v>
      </c>
      <c r="Q41" s="379">
        <f t="shared" si="77"/>
        <v>0</v>
      </c>
      <c r="R41" s="185">
        <f t="shared" si="65"/>
        <v>0</v>
      </c>
      <c r="S41" s="185">
        <f t="shared" si="66"/>
        <v>0</v>
      </c>
      <c r="T41" s="187"/>
      <c r="U41" s="185"/>
      <c r="V41" s="185"/>
      <c r="W41" s="182">
        <f t="shared" ref="W41:W64" si="86">SUM(R41:V41)</f>
        <v>0</v>
      </c>
      <c r="X41" s="379">
        <f t="shared" si="78"/>
        <v>0</v>
      </c>
      <c r="Y41" s="185">
        <f t="shared" si="67"/>
        <v>0</v>
      </c>
      <c r="Z41" s="185">
        <f t="shared" si="68"/>
        <v>0</v>
      </c>
      <c r="AA41" s="187"/>
      <c r="AB41" s="185"/>
      <c r="AC41" s="185"/>
      <c r="AD41" s="182">
        <f t="shared" si="79"/>
        <v>0</v>
      </c>
      <c r="AE41" s="379">
        <f t="shared" si="80"/>
        <v>0</v>
      </c>
      <c r="AF41" s="185">
        <f t="shared" si="69"/>
        <v>0</v>
      </c>
      <c r="AG41" s="185">
        <f t="shared" si="70"/>
        <v>0</v>
      </c>
      <c r="AH41" s="187"/>
      <c r="AI41" s="185"/>
      <c r="AJ41" s="185"/>
      <c r="AK41" s="182">
        <f t="shared" si="81"/>
        <v>0</v>
      </c>
      <c r="AL41" s="379">
        <f t="shared" si="82"/>
        <v>0</v>
      </c>
      <c r="AM41" s="185">
        <f t="shared" si="71"/>
        <v>0</v>
      </c>
      <c r="AN41" s="185">
        <f t="shared" si="72"/>
        <v>0</v>
      </c>
      <c r="AO41" s="187"/>
      <c r="AP41" s="185"/>
      <c r="AQ41" s="185"/>
      <c r="AR41" s="182">
        <f t="shared" si="83"/>
        <v>0</v>
      </c>
      <c r="AS41" s="379">
        <f t="shared" si="84"/>
        <v>0</v>
      </c>
      <c r="AT41" s="185">
        <f t="shared" si="73"/>
        <v>0</v>
      </c>
      <c r="AU41" s="185">
        <f t="shared" si="74"/>
        <v>0</v>
      </c>
      <c r="AV41" s="187"/>
      <c r="AW41" s="185"/>
      <c r="AX41" s="185"/>
      <c r="AY41" s="182">
        <f t="shared" si="85"/>
        <v>0</v>
      </c>
      <c r="AZ41" s="192"/>
      <c r="BA41" s="192"/>
      <c r="BB41" s="192"/>
      <c r="BC41" s="192"/>
      <c r="BD41" s="192"/>
      <c r="BE41" s="192"/>
      <c r="BF41" s="192"/>
      <c r="BG41" s="192"/>
      <c r="BH41" s="192"/>
      <c r="BI41" s="192"/>
      <c r="BJ41" s="192"/>
      <c r="BK41" s="192"/>
      <c r="BL41" s="192"/>
      <c r="BM41" s="192"/>
      <c r="BN41" s="192"/>
      <c r="BO41" s="192"/>
      <c r="BP41" s="192"/>
      <c r="BQ41" s="192"/>
    </row>
    <row r="42" spans="1:69" s="186" customFormat="1" ht="14.25" x14ac:dyDescent="0.2">
      <c r="A42" s="260"/>
      <c r="B42" s="260"/>
      <c r="C42" s="260"/>
      <c r="D42" s="260"/>
      <c r="E42" s="260"/>
      <c r="F42" s="260"/>
      <c r="G42" s="179"/>
      <c r="H42" s="180"/>
      <c r="I42" s="191"/>
      <c r="J42" s="379"/>
      <c r="K42" s="185">
        <f t="shared" si="75"/>
        <v>0</v>
      </c>
      <c r="L42" s="182"/>
      <c r="M42" s="190"/>
      <c r="N42" s="185"/>
      <c r="O42" s="185"/>
      <c r="P42" s="182">
        <f t="shared" si="76"/>
        <v>0</v>
      </c>
      <c r="Q42" s="379">
        <f t="shared" si="77"/>
        <v>0</v>
      </c>
      <c r="R42" s="185">
        <f t="shared" si="65"/>
        <v>0</v>
      </c>
      <c r="S42" s="185">
        <f t="shared" si="66"/>
        <v>0</v>
      </c>
      <c r="T42" s="187"/>
      <c r="U42" s="185"/>
      <c r="V42" s="185"/>
      <c r="W42" s="182">
        <f t="shared" si="86"/>
        <v>0</v>
      </c>
      <c r="X42" s="379">
        <f t="shared" si="78"/>
        <v>0</v>
      </c>
      <c r="Y42" s="185">
        <f t="shared" si="67"/>
        <v>0</v>
      </c>
      <c r="Z42" s="185">
        <f t="shared" si="68"/>
        <v>0</v>
      </c>
      <c r="AA42" s="187"/>
      <c r="AB42" s="185"/>
      <c r="AC42" s="185"/>
      <c r="AD42" s="182">
        <f t="shared" si="79"/>
        <v>0</v>
      </c>
      <c r="AE42" s="379">
        <f t="shared" si="80"/>
        <v>0</v>
      </c>
      <c r="AF42" s="185">
        <f t="shared" si="69"/>
        <v>0</v>
      </c>
      <c r="AG42" s="185">
        <f t="shared" si="70"/>
        <v>0</v>
      </c>
      <c r="AH42" s="187"/>
      <c r="AI42" s="185"/>
      <c r="AJ42" s="185"/>
      <c r="AK42" s="182">
        <f t="shared" si="81"/>
        <v>0</v>
      </c>
      <c r="AL42" s="379">
        <f t="shared" si="82"/>
        <v>0</v>
      </c>
      <c r="AM42" s="185">
        <f t="shared" si="71"/>
        <v>0</v>
      </c>
      <c r="AN42" s="185">
        <f t="shared" si="72"/>
        <v>0</v>
      </c>
      <c r="AO42" s="187"/>
      <c r="AP42" s="185"/>
      <c r="AQ42" s="185"/>
      <c r="AR42" s="182">
        <f t="shared" si="83"/>
        <v>0</v>
      </c>
      <c r="AS42" s="379">
        <f t="shared" si="84"/>
        <v>0</v>
      </c>
      <c r="AT42" s="185">
        <f t="shared" si="73"/>
        <v>0</v>
      </c>
      <c r="AU42" s="185">
        <f t="shared" si="74"/>
        <v>0</v>
      </c>
      <c r="AV42" s="187"/>
      <c r="AW42" s="185"/>
      <c r="AX42" s="185"/>
      <c r="AY42" s="182">
        <f t="shared" si="85"/>
        <v>0</v>
      </c>
      <c r="AZ42" s="192"/>
      <c r="BA42" s="192"/>
      <c r="BB42" s="192"/>
      <c r="BC42" s="192"/>
      <c r="BD42" s="192"/>
      <c r="BE42" s="192"/>
      <c r="BF42" s="192"/>
      <c r="BG42" s="192"/>
      <c r="BH42" s="192"/>
      <c r="BI42" s="192"/>
      <c r="BJ42" s="192"/>
      <c r="BK42" s="192"/>
      <c r="BL42" s="192"/>
      <c r="BM42" s="192"/>
      <c r="BN42" s="192"/>
      <c r="BO42" s="192"/>
      <c r="BP42" s="192"/>
      <c r="BQ42" s="192"/>
    </row>
    <row r="43" spans="1:69" s="186" customFormat="1" ht="14.25" x14ac:dyDescent="0.2">
      <c r="A43" s="260"/>
      <c r="B43" s="260"/>
      <c r="C43" s="260"/>
      <c r="D43" s="260"/>
      <c r="E43" s="260"/>
      <c r="F43" s="260"/>
      <c r="G43" s="179"/>
      <c r="H43" s="180"/>
      <c r="I43" s="191"/>
      <c r="J43" s="379"/>
      <c r="K43" s="185">
        <f t="shared" ref="K43" si="87">A43</f>
        <v>0</v>
      </c>
      <c r="L43" s="182"/>
      <c r="M43" s="190"/>
      <c r="N43" s="185"/>
      <c r="O43" s="185"/>
      <c r="P43" s="182">
        <f t="shared" ref="P43:P56" si="88">SUM(K43:O43)</f>
        <v>0</v>
      </c>
      <c r="Q43" s="379">
        <f t="shared" si="77"/>
        <v>0</v>
      </c>
      <c r="R43" s="185">
        <f t="shared" ref="R43" si="89">B43</f>
        <v>0</v>
      </c>
      <c r="S43" s="185">
        <f t="shared" ref="S43" si="90">0.1116*R43</f>
        <v>0</v>
      </c>
      <c r="T43" s="187"/>
      <c r="U43" s="185"/>
      <c r="V43" s="185"/>
      <c r="W43" s="182">
        <f t="shared" ref="W43" si="91">SUM(R43:V43)</f>
        <v>0</v>
      </c>
      <c r="X43" s="379">
        <f t="shared" si="78"/>
        <v>0</v>
      </c>
      <c r="Y43" s="185">
        <f t="shared" ref="Y43" si="92">C43</f>
        <v>0</v>
      </c>
      <c r="Z43" s="185">
        <f t="shared" ref="Z43" si="93">0.1116*Y43</f>
        <v>0</v>
      </c>
      <c r="AA43" s="187"/>
      <c r="AB43" s="185"/>
      <c r="AC43" s="185"/>
      <c r="AD43" s="182">
        <f t="shared" ref="AD43:AD44" si="94">SUM(Y43:AC43)</f>
        <v>0</v>
      </c>
      <c r="AE43" s="379">
        <f t="shared" si="80"/>
        <v>0</v>
      </c>
      <c r="AF43" s="185">
        <f t="shared" ref="AF43" si="95">D43</f>
        <v>0</v>
      </c>
      <c r="AG43" s="185">
        <f t="shared" ref="AG43" si="96">0.1116*AF43</f>
        <v>0</v>
      </c>
      <c r="AH43" s="187"/>
      <c r="AI43" s="185"/>
      <c r="AJ43" s="185"/>
      <c r="AK43" s="182">
        <f t="shared" ref="AK43:AK54" si="97">SUM(AF43:AJ43)</f>
        <v>0</v>
      </c>
      <c r="AL43" s="379">
        <f t="shared" si="82"/>
        <v>0</v>
      </c>
      <c r="AM43" s="185">
        <f t="shared" ref="AM43" si="98">E43</f>
        <v>0</v>
      </c>
      <c r="AN43" s="185">
        <f t="shared" ref="AN43" si="99">0.1116*AM43</f>
        <v>0</v>
      </c>
      <c r="AO43" s="187"/>
      <c r="AP43" s="185"/>
      <c r="AQ43" s="185"/>
      <c r="AR43" s="182">
        <f t="shared" ref="AR43:AR56" si="100">SUM(AM43:AQ43)</f>
        <v>0</v>
      </c>
      <c r="AS43" s="379">
        <f t="shared" si="84"/>
        <v>0</v>
      </c>
      <c r="AT43" s="185">
        <f t="shared" ref="AT43" si="101">F43</f>
        <v>0</v>
      </c>
      <c r="AU43" s="185">
        <f t="shared" ref="AU43" si="102">0.1116*AT43</f>
        <v>0</v>
      </c>
      <c r="AV43" s="187"/>
      <c r="AW43" s="185"/>
      <c r="AX43" s="185"/>
      <c r="AY43" s="182">
        <f t="shared" ref="AY43" si="103">SUM(AT43:AX43)</f>
        <v>0</v>
      </c>
      <c r="AZ43" s="192"/>
      <c r="BA43" s="192"/>
      <c r="BB43" s="192"/>
      <c r="BC43" s="192"/>
      <c r="BD43" s="192"/>
      <c r="BE43" s="192"/>
      <c r="BF43" s="192"/>
      <c r="BG43" s="192"/>
      <c r="BH43" s="192"/>
      <c r="BI43" s="192"/>
      <c r="BJ43" s="192"/>
      <c r="BK43" s="192"/>
      <c r="BL43" s="192"/>
      <c r="BM43" s="192"/>
      <c r="BN43" s="192"/>
      <c r="BO43" s="192"/>
      <c r="BP43" s="192"/>
      <c r="BQ43" s="192"/>
    </row>
    <row r="44" spans="1:69" s="186" customFormat="1" ht="14.25" x14ac:dyDescent="0.2">
      <c r="A44" s="260"/>
      <c r="B44" s="260"/>
      <c r="C44" s="260"/>
      <c r="D44" s="260"/>
      <c r="E44" s="260"/>
      <c r="F44" s="260"/>
      <c r="G44" s="179"/>
      <c r="H44" s="180"/>
      <c r="I44" s="191"/>
      <c r="J44" s="379"/>
      <c r="K44" s="185">
        <f>A44</f>
        <v>0</v>
      </c>
      <c r="L44" s="182"/>
      <c r="M44" s="190"/>
      <c r="N44" s="185"/>
      <c r="O44" s="185"/>
      <c r="P44" s="182">
        <f t="shared" si="88"/>
        <v>0</v>
      </c>
      <c r="Q44" s="379">
        <f t="shared" si="77"/>
        <v>0</v>
      </c>
      <c r="R44" s="185">
        <f>B44</f>
        <v>0</v>
      </c>
      <c r="S44" s="185">
        <f>0.1116*R44</f>
        <v>0</v>
      </c>
      <c r="T44" s="187"/>
      <c r="U44" s="185"/>
      <c r="V44" s="185"/>
      <c r="W44" s="182">
        <f>SUM(R44:V44)</f>
        <v>0</v>
      </c>
      <c r="X44" s="379">
        <f t="shared" si="78"/>
        <v>0</v>
      </c>
      <c r="Y44" s="185">
        <f>C44</f>
        <v>0</v>
      </c>
      <c r="Z44" s="185">
        <f>0.1116*Y44</f>
        <v>0</v>
      </c>
      <c r="AA44" s="187"/>
      <c r="AB44" s="185"/>
      <c r="AC44" s="185"/>
      <c r="AD44" s="182">
        <f t="shared" si="94"/>
        <v>0</v>
      </c>
      <c r="AE44" s="379">
        <f t="shared" si="80"/>
        <v>0</v>
      </c>
      <c r="AF44" s="185">
        <f>D44</f>
        <v>0</v>
      </c>
      <c r="AG44" s="185">
        <f>0.1116*AF44</f>
        <v>0</v>
      </c>
      <c r="AH44" s="187"/>
      <c r="AI44" s="185"/>
      <c r="AJ44" s="185"/>
      <c r="AK44" s="182">
        <f t="shared" si="97"/>
        <v>0</v>
      </c>
      <c r="AL44" s="379">
        <f t="shared" si="82"/>
        <v>0</v>
      </c>
      <c r="AM44" s="185">
        <f>E44</f>
        <v>0</v>
      </c>
      <c r="AN44" s="185">
        <f>0.1116*AM44</f>
        <v>0</v>
      </c>
      <c r="AO44" s="187"/>
      <c r="AP44" s="185"/>
      <c r="AQ44" s="185"/>
      <c r="AR44" s="182">
        <f t="shared" si="100"/>
        <v>0</v>
      </c>
      <c r="AS44" s="379">
        <f t="shared" si="84"/>
        <v>0</v>
      </c>
      <c r="AT44" s="185">
        <f>F44</f>
        <v>0</v>
      </c>
      <c r="AU44" s="185">
        <f>0.1116*AT44</f>
        <v>0</v>
      </c>
      <c r="AV44" s="187"/>
      <c r="AW44" s="185"/>
      <c r="AX44" s="185"/>
      <c r="AY44" s="182">
        <f>SUM(AT44:AX44)</f>
        <v>0</v>
      </c>
      <c r="AZ44" s="192"/>
      <c r="BA44" s="192"/>
      <c r="BB44" s="192"/>
      <c r="BC44" s="192"/>
      <c r="BD44" s="192"/>
      <c r="BE44" s="192"/>
      <c r="BF44" s="192"/>
      <c r="BG44" s="192"/>
      <c r="BH44" s="192"/>
      <c r="BI44" s="192"/>
      <c r="BJ44" s="192"/>
      <c r="BK44" s="192"/>
      <c r="BL44" s="192"/>
      <c r="BM44" s="192"/>
      <c r="BN44" s="192"/>
      <c r="BO44" s="192"/>
      <c r="BP44" s="192"/>
      <c r="BQ44" s="192"/>
    </row>
    <row r="45" spans="1:69" s="186" customFormat="1" ht="14.25" x14ac:dyDescent="0.2">
      <c r="A45" s="260"/>
      <c r="B45" s="260"/>
      <c r="C45" s="260"/>
      <c r="D45" s="260"/>
      <c r="E45" s="260"/>
      <c r="F45" s="260"/>
      <c r="G45" s="179"/>
      <c r="H45" s="180"/>
      <c r="I45" s="191"/>
      <c r="J45" s="379"/>
      <c r="K45" s="185">
        <f>A45</f>
        <v>0</v>
      </c>
      <c r="L45" s="182"/>
      <c r="M45" s="190"/>
      <c r="N45" s="185"/>
      <c r="O45" s="185"/>
      <c r="P45" s="182">
        <f t="shared" ref="P45:P53" si="104">SUM(K45:O45)</f>
        <v>0</v>
      </c>
      <c r="Q45" s="379">
        <f t="shared" si="77"/>
        <v>0</v>
      </c>
      <c r="R45" s="185">
        <f>B45</f>
        <v>0</v>
      </c>
      <c r="S45" s="185">
        <f>0.1116*R45</f>
        <v>0</v>
      </c>
      <c r="T45" s="187"/>
      <c r="U45" s="185"/>
      <c r="V45" s="185"/>
      <c r="W45" s="182">
        <f t="shared" ref="W45:W48" si="105">SUM(R45:V45)</f>
        <v>0</v>
      </c>
      <c r="X45" s="379">
        <f t="shared" si="78"/>
        <v>0</v>
      </c>
      <c r="Y45" s="185">
        <f>C45</f>
        <v>0</v>
      </c>
      <c r="Z45" s="185">
        <f>0.1116*Y45</f>
        <v>0</v>
      </c>
      <c r="AA45" s="187"/>
      <c r="AB45" s="185"/>
      <c r="AC45" s="185"/>
      <c r="AD45" s="182">
        <f>SUM(Y45:AC45)</f>
        <v>0</v>
      </c>
      <c r="AE45" s="379">
        <f t="shared" si="80"/>
        <v>0</v>
      </c>
      <c r="AF45" s="185">
        <f>D45</f>
        <v>0</v>
      </c>
      <c r="AG45" s="185">
        <f>0.1116*AF45</f>
        <v>0</v>
      </c>
      <c r="AH45" s="187"/>
      <c r="AI45" s="185"/>
      <c r="AJ45" s="185"/>
      <c r="AK45" s="182">
        <f t="shared" ref="AK45" si="106">SUM(AF45:AJ45)</f>
        <v>0</v>
      </c>
      <c r="AL45" s="379">
        <f t="shared" si="82"/>
        <v>0</v>
      </c>
      <c r="AM45" s="185">
        <f>E45</f>
        <v>0</v>
      </c>
      <c r="AN45" s="185">
        <f>0.1116*AM45</f>
        <v>0</v>
      </c>
      <c r="AO45" s="187"/>
      <c r="AP45" s="185"/>
      <c r="AQ45" s="185"/>
      <c r="AR45" s="182">
        <f t="shared" ref="AR45:AR53" si="107">SUM(AM45:AQ45)</f>
        <v>0</v>
      </c>
      <c r="AS45" s="379">
        <f t="shared" si="84"/>
        <v>0</v>
      </c>
      <c r="AT45" s="185">
        <f>F45</f>
        <v>0</v>
      </c>
      <c r="AU45" s="185">
        <f>0.1116*AT45</f>
        <v>0</v>
      </c>
      <c r="AV45" s="187"/>
      <c r="AW45" s="185"/>
      <c r="AX45" s="185"/>
      <c r="AY45" s="182">
        <f>SUM(AT45:AX45)</f>
        <v>0</v>
      </c>
      <c r="AZ45" s="192"/>
      <c r="BA45" s="192"/>
      <c r="BB45" s="192"/>
      <c r="BC45" s="192"/>
      <c r="BD45" s="192"/>
      <c r="BE45" s="192"/>
      <c r="BF45" s="192"/>
      <c r="BG45" s="192"/>
      <c r="BH45" s="192"/>
      <c r="BI45" s="192"/>
      <c r="BJ45" s="192"/>
      <c r="BK45" s="192"/>
      <c r="BL45" s="192"/>
      <c r="BM45" s="192"/>
      <c r="BN45" s="192"/>
      <c r="BO45" s="192"/>
      <c r="BP45" s="192"/>
      <c r="BQ45" s="192"/>
    </row>
    <row r="46" spans="1:69" s="186" customFormat="1" ht="14.25" x14ac:dyDescent="0.2">
      <c r="A46" s="260"/>
      <c r="B46" s="260"/>
      <c r="C46" s="260"/>
      <c r="D46" s="260"/>
      <c r="E46" s="260"/>
      <c r="F46" s="260"/>
      <c r="G46" s="179"/>
      <c r="H46" s="180"/>
      <c r="I46" s="191"/>
      <c r="J46" s="379"/>
      <c r="K46" s="185">
        <f>A46</f>
        <v>0</v>
      </c>
      <c r="L46" s="182"/>
      <c r="M46" s="190"/>
      <c r="N46" s="185"/>
      <c r="O46" s="185"/>
      <c r="P46" s="182">
        <f t="shared" si="104"/>
        <v>0</v>
      </c>
      <c r="Q46" s="379">
        <f t="shared" si="77"/>
        <v>0</v>
      </c>
      <c r="R46" s="185">
        <f>B46</f>
        <v>0</v>
      </c>
      <c r="S46" s="185">
        <f>0.1116*R46</f>
        <v>0</v>
      </c>
      <c r="T46" s="187"/>
      <c r="U46" s="185"/>
      <c r="V46" s="185"/>
      <c r="W46" s="182">
        <f t="shared" si="105"/>
        <v>0</v>
      </c>
      <c r="X46" s="379">
        <f t="shared" si="78"/>
        <v>0</v>
      </c>
      <c r="Y46" s="185">
        <f>C46</f>
        <v>0</v>
      </c>
      <c r="Z46" s="185">
        <f>0.1116*Y46</f>
        <v>0</v>
      </c>
      <c r="AA46" s="187"/>
      <c r="AB46" s="185"/>
      <c r="AC46" s="185"/>
      <c r="AD46" s="182">
        <f t="shared" ref="AD46:AD49" si="108">SUM(Y46:AC46)</f>
        <v>0</v>
      </c>
      <c r="AE46" s="379">
        <f t="shared" si="80"/>
        <v>0</v>
      </c>
      <c r="AF46" s="185">
        <f>D46</f>
        <v>0</v>
      </c>
      <c r="AG46" s="185">
        <f>0.1116*AF46</f>
        <v>0</v>
      </c>
      <c r="AH46" s="187"/>
      <c r="AI46" s="185"/>
      <c r="AJ46" s="185"/>
      <c r="AK46" s="182">
        <f>SUM(AF46:AJ46)</f>
        <v>0</v>
      </c>
      <c r="AL46" s="379">
        <f t="shared" si="82"/>
        <v>0</v>
      </c>
      <c r="AM46" s="185">
        <f>E46</f>
        <v>0</v>
      </c>
      <c r="AN46" s="185">
        <f>0.1116*AM46</f>
        <v>0</v>
      </c>
      <c r="AO46" s="187"/>
      <c r="AP46" s="185"/>
      <c r="AQ46" s="185"/>
      <c r="AR46" s="182">
        <f t="shared" si="107"/>
        <v>0</v>
      </c>
      <c r="AS46" s="379">
        <f t="shared" si="84"/>
        <v>0</v>
      </c>
      <c r="AT46" s="185">
        <f>F46</f>
        <v>0</v>
      </c>
      <c r="AU46" s="185">
        <f>0.1116*AT46</f>
        <v>0</v>
      </c>
      <c r="AV46" s="187"/>
      <c r="AW46" s="185"/>
      <c r="AX46" s="185"/>
      <c r="AY46" s="182">
        <f>SUM(AT46:AX46)</f>
        <v>0</v>
      </c>
      <c r="AZ46" s="192"/>
      <c r="BA46" s="192"/>
      <c r="BB46" s="192"/>
      <c r="BC46" s="192"/>
      <c r="BD46" s="192"/>
      <c r="BE46" s="192"/>
      <c r="BF46" s="192"/>
      <c r="BG46" s="192"/>
      <c r="BH46" s="192"/>
      <c r="BI46" s="192"/>
      <c r="BJ46" s="192"/>
      <c r="BK46" s="192"/>
      <c r="BL46" s="192"/>
      <c r="BM46" s="192"/>
      <c r="BN46" s="192"/>
      <c r="BO46" s="192"/>
      <c r="BP46" s="192"/>
      <c r="BQ46" s="192"/>
    </row>
    <row r="47" spans="1:69" s="186" customFormat="1" ht="14.25" x14ac:dyDescent="0.2">
      <c r="A47" s="260"/>
      <c r="B47" s="260"/>
      <c r="C47" s="260"/>
      <c r="D47" s="260"/>
      <c r="E47" s="260"/>
      <c r="F47" s="260"/>
      <c r="G47" s="179"/>
      <c r="H47" s="180"/>
      <c r="I47" s="191"/>
      <c r="J47" s="379"/>
      <c r="K47" s="185">
        <f t="shared" ref="K47:K48" si="109">A47</f>
        <v>0</v>
      </c>
      <c r="L47" s="182"/>
      <c r="M47" s="190"/>
      <c r="N47" s="185"/>
      <c r="O47" s="185"/>
      <c r="P47" s="182">
        <f t="shared" si="104"/>
        <v>0</v>
      </c>
      <c r="Q47" s="379">
        <f t="shared" si="77"/>
        <v>0</v>
      </c>
      <c r="R47" s="185">
        <f t="shared" ref="R47:R48" si="110">B47</f>
        <v>0</v>
      </c>
      <c r="S47" s="185">
        <f t="shared" ref="S47:S48" si="111">0.1116*R47</f>
        <v>0</v>
      </c>
      <c r="T47" s="187"/>
      <c r="U47" s="185"/>
      <c r="V47" s="185"/>
      <c r="W47" s="182">
        <f t="shared" si="105"/>
        <v>0</v>
      </c>
      <c r="X47" s="379">
        <f t="shared" si="78"/>
        <v>0</v>
      </c>
      <c r="Y47" s="185">
        <f t="shared" ref="Y47:Y48" si="112">C47</f>
        <v>0</v>
      </c>
      <c r="Z47" s="185">
        <f t="shared" ref="Z47:Z48" si="113">0.1116*Y47</f>
        <v>0</v>
      </c>
      <c r="AA47" s="187"/>
      <c r="AB47" s="185"/>
      <c r="AC47" s="185"/>
      <c r="AD47" s="182">
        <f t="shared" si="108"/>
        <v>0</v>
      </c>
      <c r="AE47" s="379">
        <f t="shared" si="80"/>
        <v>0</v>
      </c>
      <c r="AF47" s="185">
        <f t="shared" ref="AF47:AF48" si="114">D47</f>
        <v>0</v>
      </c>
      <c r="AG47" s="185">
        <f t="shared" ref="AG47:AG48" si="115">0.1116*AF47</f>
        <v>0</v>
      </c>
      <c r="AH47" s="187"/>
      <c r="AI47" s="185"/>
      <c r="AJ47" s="185"/>
      <c r="AK47" s="182">
        <f t="shared" ref="AK47:AK50" si="116">SUM(AF47:AJ47)</f>
        <v>0</v>
      </c>
      <c r="AL47" s="379">
        <f t="shared" si="82"/>
        <v>0</v>
      </c>
      <c r="AM47" s="185">
        <f t="shared" ref="AM47:AM48" si="117">E47</f>
        <v>0</v>
      </c>
      <c r="AN47" s="185">
        <f t="shared" ref="AN47:AN48" si="118">0.1116*AM47</f>
        <v>0</v>
      </c>
      <c r="AO47" s="187"/>
      <c r="AP47" s="185"/>
      <c r="AQ47" s="185"/>
      <c r="AR47" s="182">
        <f t="shared" si="107"/>
        <v>0</v>
      </c>
      <c r="AS47" s="379">
        <f t="shared" si="84"/>
        <v>0</v>
      </c>
      <c r="AT47" s="185">
        <f t="shared" ref="AT47:AT48" si="119">F47</f>
        <v>0</v>
      </c>
      <c r="AU47" s="185">
        <f t="shared" ref="AU47:AU48" si="120">0.1116*AT47</f>
        <v>0</v>
      </c>
      <c r="AV47" s="187"/>
      <c r="AW47" s="185"/>
      <c r="AX47" s="185"/>
      <c r="AY47" s="182">
        <f t="shared" ref="AY47:AY48" si="121">SUM(AT47:AX47)</f>
        <v>0</v>
      </c>
      <c r="AZ47" s="192"/>
      <c r="BA47" s="192"/>
      <c r="BB47" s="192"/>
      <c r="BC47" s="192"/>
      <c r="BD47" s="192"/>
      <c r="BE47" s="192"/>
      <c r="BF47" s="192"/>
      <c r="BG47" s="192"/>
      <c r="BH47" s="192"/>
      <c r="BI47" s="192"/>
      <c r="BJ47" s="192"/>
      <c r="BK47" s="192"/>
      <c r="BL47" s="192"/>
      <c r="BM47" s="192"/>
      <c r="BN47" s="192"/>
      <c r="BO47" s="192"/>
      <c r="BP47" s="192"/>
      <c r="BQ47" s="192"/>
    </row>
    <row r="48" spans="1:69" s="186" customFormat="1" ht="14.25" x14ac:dyDescent="0.2">
      <c r="A48" s="260"/>
      <c r="B48" s="260"/>
      <c r="C48" s="260"/>
      <c r="D48" s="260"/>
      <c r="E48" s="260"/>
      <c r="F48" s="260"/>
      <c r="G48" s="179"/>
      <c r="H48" s="180"/>
      <c r="I48" s="191"/>
      <c r="J48" s="379"/>
      <c r="K48" s="185">
        <f t="shared" si="109"/>
        <v>0</v>
      </c>
      <c r="L48" s="182"/>
      <c r="M48" s="190"/>
      <c r="N48" s="185"/>
      <c r="O48" s="185"/>
      <c r="P48" s="182">
        <f t="shared" si="104"/>
        <v>0</v>
      </c>
      <c r="Q48" s="379">
        <f t="shared" si="77"/>
        <v>0</v>
      </c>
      <c r="R48" s="185">
        <f t="shared" si="110"/>
        <v>0</v>
      </c>
      <c r="S48" s="185">
        <f t="shared" si="111"/>
        <v>0</v>
      </c>
      <c r="T48" s="187"/>
      <c r="U48" s="185"/>
      <c r="V48" s="185"/>
      <c r="W48" s="182">
        <f t="shared" si="105"/>
        <v>0</v>
      </c>
      <c r="X48" s="379">
        <f t="shared" si="78"/>
        <v>0</v>
      </c>
      <c r="Y48" s="185">
        <f t="shared" si="112"/>
        <v>0</v>
      </c>
      <c r="Z48" s="185">
        <f t="shared" si="113"/>
        <v>0</v>
      </c>
      <c r="AA48" s="187"/>
      <c r="AB48" s="185"/>
      <c r="AC48" s="185"/>
      <c r="AD48" s="182">
        <f t="shared" si="108"/>
        <v>0</v>
      </c>
      <c r="AE48" s="379">
        <f t="shared" si="80"/>
        <v>0</v>
      </c>
      <c r="AF48" s="185">
        <f t="shared" si="114"/>
        <v>0</v>
      </c>
      <c r="AG48" s="185">
        <f t="shared" si="115"/>
        <v>0</v>
      </c>
      <c r="AH48" s="187"/>
      <c r="AI48" s="185"/>
      <c r="AJ48" s="185"/>
      <c r="AK48" s="182">
        <f t="shared" si="116"/>
        <v>0</v>
      </c>
      <c r="AL48" s="379">
        <f t="shared" si="82"/>
        <v>0</v>
      </c>
      <c r="AM48" s="185">
        <f t="shared" si="117"/>
        <v>0</v>
      </c>
      <c r="AN48" s="185">
        <f t="shared" si="118"/>
        <v>0</v>
      </c>
      <c r="AO48" s="187"/>
      <c r="AP48" s="185"/>
      <c r="AQ48" s="185"/>
      <c r="AR48" s="182">
        <f t="shared" si="107"/>
        <v>0</v>
      </c>
      <c r="AS48" s="379">
        <f t="shared" si="84"/>
        <v>0</v>
      </c>
      <c r="AT48" s="185">
        <f t="shared" si="119"/>
        <v>0</v>
      </c>
      <c r="AU48" s="185">
        <f t="shared" si="120"/>
        <v>0</v>
      </c>
      <c r="AV48" s="187"/>
      <c r="AW48" s="185"/>
      <c r="AX48" s="185"/>
      <c r="AY48" s="182">
        <f t="shared" si="121"/>
        <v>0</v>
      </c>
      <c r="AZ48" s="192"/>
      <c r="BA48" s="192"/>
      <c r="BB48" s="192"/>
      <c r="BC48" s="192"/>
      <c r="BD48" s="192"/>
      <c r="BE48" s="192"/>
      <c r="BF48" s="192"/>
      <c r="BG48" s="192"/>
      <c r="BH48" s="192"/>
      <c r="BI48" s="192"/>
      <c r="BJ48" s="192"/>
      <c r="BK48" s="192"/>
      <c r="BL48" s="192"/>
      <c r="BM48" s="192"/>
      <c r="BN48" s="192"/>
      <c r="BO48" s="192"/>
      <c r="BP48" s="192"/>
      <c r="BQ48" s="192"/>
    </row>
    <row r="49" spans="1:69" s="186" customFormat="1" ht="14.25" x14ac:dyDescent="0.2">
      <c r="A49" s="260"/>
      <c r="B49" s="260"/>
      <c r="C49" s="260"/>
      <c r="D49" s="260"/>
      <c r="E49" s="260"/>
      <c r="F49" s="260"/>
      <c r="G49" s="179"/>
      <c r="H49" s="180"/>
      <c r="I49" s="191"/>
      <c r="J49" s="379"/>
      <c r="K49" s="185">
        <f>A49</f>
        <v>0</v>
      </c>
      <c r="L49" s="182"/>
      <c r="M49" s="190"/>
      <c r="N49" s="185"/>
      <c r="O49" s="185"/>
      <c r="P49" s="182">
        <f t="shared" si="104"/>
        <v>0</v>
      </c>
      <c r="Q49" s="379">
        <f t="shared" si="77"/>
        <v>0</v>
      </c>
      <c r="R49" s="185">
        <f>B49</f>
        <v>0</v>
      </c>
      <c r="S49" s="185">
        <f>0.1116*R49</f>
        <v>0</v>
      </c>
      <c r="T49" s="187"/>
      <c r="U49" s="185"/>
      <c r="V49" s="185"/>
      <c r="W49" s="182">
        <f>SUM(R49:V49)</f>
        <v>0</v>
      </c>
      <c r="X49" s="379">
        <f t="shared" si="78"/>
        <v>0</v>
      </c>
      <c r="Y49" s="185">
        <f>C49</f>
        <v>0</v>
      </c>
      <c r="Z49" s="185">
        <f>0.1116*Y49</f>
        <v>0</v>
      </c>
      <c r="AA49" s="187"/>
      <c r="AB49" s="185"/>
      <c r="AC49" s="185"/>
      <c r="AD49" s="182">
        <f t="shared" si="108"/>
        <v>0</v>
      </c>
      <c r="AE49" s="379">
        <f t="shared" si="80"/>
        <v>0</v>
      </c>
      <c r="AF49" s="185">
        <f>D49</f>
        <v>0</v>
      </c>
      <c r="AG49" s="185">
        <f>0.1116*AF49</f>
        <v>0</v>
      </c>
      <c r="AH49" s="187"/>
      <c r="AI49" s="185"/>
      <c r="AJ49" s="185"/>
      <c r="AK49" s="182">
        <f t="shared" si="116"/>
        <v>0</v>
      </c>
      <c r="AL49" s="379">
        <f t="shared" si="82"/>
        <v>0</v>
      </c>
      <c r="AM49" s="185">
        <f>E49</f>
        <v>0</v>
      </c>
      <c r="AN49" s="185">
        <f>0.1116*AM49</f>
        <v>0</v>
      </c>
      <c r="AO49" s="187"/>
      <c r="AP49" s="185"/>
      <c r="AQ49" s="185"/>
      <c r="AR49" s="182">
        <f t="shared" si="107"/>
        <v>0</v>
      </c>
      <c r="AS49" s="379">
        <f t="shared" si="84"/>
        <v>0</v>
      </c>
      <c r="AT49" s="185">
        <f>F49</f>
        <v>0</v>
      </c>
      <c r="AU49" s="185">
        <f>0.1116*AT49</f>
        <v>0</v>
      </c>
      <c r="AV49" s="187"/>
      <c r="AW49" s="185"/>
      <c r="AX49" s="185"/>
      <c r="AY49" s="182">
        <f>SUM(AT49:AX49)</f>
        <v>0</v>
      </c>
      <c r="AZ49" s="192"/>
      <c r="BA49" s="192"/>
      <c r="BB49" s="192"/>
      <c r="BC49" s="192"/>
      <c r="BD49" s="192"/>
      <c r="BE49" s="192"/>
      <c r="BF49" s="192"/>
      <c r="BG49" s="192"/>
      <c r="BH49" s="192"/>
      <c r="BI49" s="192"/>
      <c r="BJ49" s="192"/>
      <c r="BK49" s="192"/>
      <c r="BL49" s="192"/>
      <c r="BM49" s="192"/>
      <c r="BN49" s="192"/>
      <c r="BO49" s="192"/>
      <c r="BP49" s="192"/>
      <c r="BQ49" s="192"/>
    </row>
    <row r="50" spans="1:69" s="186" customFormat="1" ht="14.25" x14ac:dyDescent="0.2">
      <c r="A50" s="260"/>
      <c r="B50" s="260"/>
      <c r="C50" s="260"/>
      <c r="D50" s="260"/>
      <c r="E50" s="260"/>
      <c r="F50" s="260"/>
      <c r="G50" s="179"/>
      <c r="H50" s="180"/>
      <c r="I50" s="191"/>
      <c r="J50" s="379"/>
      <c r="K50" s="185">
        <f>A50</f>
        <v>0</v>
      </c>
      <c r="L50" s="182"/>
      <c r="M50" s="190"/>
      <c r="N50" s="185"/>
      <c r="O50" s="185"/>
      <c r="P50" s="182">
        <f t="shared" si="104"/>
        <v>0</v>
      </c>
      <c r="Q50" s="379">
        <f t="shared" si="77"/>
        <v>0</v>
      </c>
      <c r="R50" s="185">
        <f>B50</f>
        <v>0</v>
      </c>
      <c r="S50" s="185">
        <f>0.1116*R50</f>
        <v>0</v>
      </c>
      <c r="T50" s="187"/>
      <c r="U50" s="185"/>
      <c r="V50" s="185"/>
      <c r="W50" s="182">
        <f t="shared" ref="W50:W53" si="122">SUM(R50:V50)</f>
        <v>0</v>
      </c>
      <c r="X50" s="379">
        <f t="shared" si="78"/>
        <v>0</v>
      </c>
      <c r="Y50" s="185">
        <f>C50</f>
        <v>0</v>
      </c>
      <c r="Z50" s="185">
        <f>0.1116*Y50</f>
        <v>0</v>
      </c>
      <c r="AA50" s="187"/>
      <c r="AB50" s="185"/>
      <c r="AC50" s="185"/>
      <c r="AD50" s="182">
        <f>SUM(Y50:AC50)</f>
        <v>0</v>
      </c>
      <c r="AE50" s="379">
        <f t="shared" si="80"/>
        <v>0</v>
      </c>
      <c r="AF50" s="185">
        <f>D50</f>
        <v>0</v>
      </c>
      <c r="AG50" s="185">
        <f>0.1116*AF50</f>
        <v>0</v>
      </c>
      <c r="AH50" s="187"/>
      <c r="AI50" s="185"/>
      <c r="AJ50" s="185"/>
      <c r="AK50" s="182">
        <f t="shared" si="116"/>
        <v>0</v>
      </c>
      <c r="AL50" s="379">
        <f t="shared" si="82"/>
        <v>0</v>
      </c>
      <c r="AM50" s="185">
        <f>E50</f>
        <v>0</v>
      </c>
      <c r="AN50" s="185">
        <f>0.1116*AM50</f>
        <v>0</v>
      </c>
      <c r="AO50" s="187"/>
      <c r="AP50" s="185"/>
      <c r="AQ50" s="185"/>
      <c r="AR50" s="182">
        <f t="shared" si="107"/>
        <v>0</v>
      </c>
      <c r="AS50" s="379">
        <f t="shared" si="84"/>
        <v>0</v>
      </c>
      <c r="AT50" s="185">
        <f>F50</f>
        <v>0</v>
      </c>
      <c r="AU50" s="185">
        <f>0.1116*AT50</f>
        <v>0</v>
      </c>
      <c r="AV50" s="187"/>
      <c r="AW50" s="185"/>
      <c r="AX50" s="185"/>
      <c r="AY50" s="182">
        <f>SUM(AT50:AX50)</f>
        <v>0</v>
      </c>
      <c r="AZ50" s="192"/>
      <c r="BA50" s="192"/>
      <c r="BB50" s="192"/>
      <c r="BC50" s="192"/>
      <c r="BD50" s="192"/>
      <c r="BE50" s="192"/>
      <c r="BF50" s="192"/>
      <c r="BG50" s="192"/>
      <c r="BH50" s="192"/>
      <c r="BI50" s="192"/>
      <c r="BJ50" s="192"/>
      <c r="BK50" s="192"/>
      <c r="BL50" s="192"/>
      <c r="BM50" s="192"/>
      <c r="BN50" s="192"/>
      <c r="BO50" s="192"/>
      <c r="BP50" s="192"/>
      <c r="BQ50" s="192"/>
    </row>
    <row r="51" spans="1:69" s="186" customFormat="1" ht="14.25" x14ac:dyDescent="0.2">
      <c r="A51" s="260"/>
      <c r="B51" s="260"/>
      <c r="C51" s="260"/>
      <c r="D51" s="260"/>
      <c r="E51" s="260"/>
      <c r="F51" s="260"/>
      <c r="G51" s="179"/>
      <c r="H51" s="180"/>
      <c r="I51" s="191"/>
      <c r="J51" s="379"/>
      <c r="K51" s="185">
        <f>A51</f>
        <v>0</v>
      </c>
      <c r="L51" s="182"/>
      <c r="M51" s="190"/>
      <c r="N51" s="185"/>
      <c r="O51" s="185"/>
      <c r="P51" s="182">
        <f t="shared" si="104"/>
        <v>0</v>
      </c>
      <c r="Q51" s="379">
        <f t="shared" si="77"/>
        <v>0</v>
      </c>
      <c r="R51" s="185">
        <f>B51</f>
        <v>0</v>
      </c>
      <c r="S51" s="185">
        <f>0.1116*R51</f>
        <v>0</v>
      </c>
      <c r="T51" s="187"/>
      <c r="U51" s="185"/>
      <c r="V51" s="185"/>
      <c r="W51" s="182">
        <f t="shared" si="122"/>
        <v>0</v>
      </c>
      <c r="X51" s="379">
        <f t="shared" si="78"/>
        <v>0</v>
      </c>
      <c r="Y51" s="185">
        <f>C51</f>
        <v>0</v>
      </c>
      <c r="Z51" s="185">
        <f>0.1116*Y51</f>
        <v>0</v>
      </c>
      <c r="AA51" s="187"/>
      <c r="AB51" s="185"/>
      <c r="AC51" s="185"/>
      <c r="AD51" s="182">
        <f t="shared" ref="AD51:AD53" si="123">SUM(Y51:AC51)</f>
        <v>0</v>
      </c>
      <c r="AE51" s="379">
        <f t="shared" si="80"/>
        <v>0</v>
      </c>
      <c r="AF51" s="185">
        <f>D51</f>
        <v>0</v>
      </c>
      <c r="AG51" s="185">
        <f>0.1116*AF51</f>
        <v>0</v>
      </c>
      <c r="AH51" s="187"/>
      <c r="AI51" s="185"/>
      <c r="AJ51" s="185"/>
      <c r="AK51" s="182">
        <f>SUM(AF51:AJ51)</f>
        <v>0</v>
      </c>
      <c r="AL51" s="379">
        <f t="shared" si="82"/>
        <v>0</v>
      </c>
      <c r="AM51" s="185">
        <f>E51</f>
        <v>0</v>
      </c>
      <c r="AN51" s="185">
        <f>0.1116*AM51</f>
        <v>0</v>
      </c>
      <c r="AO51" s="187"/>
      <c r="AP51" s="185"/>
      <c r="AQ51" s="185"/>
      <c r="AR51" s="182">
        <f t="shared" si="107"/>
        <v>0</v>
      </c>
      <c r="AS51" s="379">
        <f t="shared" si="84"/>
        <v>0</v>
      </c>
      <c r="AT51" s="185">
        <f>F51</f>
        <v>0</v>
      </c>
      <c r="AU51" s="185">
        <f>0.1116*AT51</f>
        <v>0</v>
      </c>
      <c r="AV51" s="187"/>
      <c r="AW51" s="185"/>
      <c r="AX51" s="185"/>
      <c r="AY51" s="182">
        <f>SUM(AT51:AX51)</f>
        <v>0</v>
      </c>
      <c r="AZ51" s="192"/>
      <c r="BA51" s="192"/>
      <c r="BB51" s="192"/>
      <c r="BC51" s="192"/>
      <c r="BD51" s="192"/>
      <c r="BE51" s="192"/>
      <c r="BF51" s="192"/>
      <c r="BG51" s="192"/>
      <c r="BH51" s="192"/>
      <c r="BI51" s="192"/>
      <c r="BJ51" s="192"/>
      <c r="BK51" s="192"/>
      <c r="BL51" s="192"/>
      <c r="BM51" s="192"/>
      <c r="BN51" s="192"/>
      <c r="BO51" s="192"/>
      <c r="BP51" s="192"/>
      <c r="BQ51" s="192"/>
    </row>
    <row r="52" spans="1:69" s="186" customFormat="1" ht="14.25" x14ac:dyDescent="0.2">
      <c r="A52" s="260"/>
      <c r="B52" s="260"/>
      <c r="C52" s="260"/>
      <c r="D52" s="260"/>
      <c r="E52" s="260"/>
      <c r="F52" s="260"/>
      <c r="G52" s="179"/>
      <c r="H52" s="180"/>
      <c r="I52" s="191"/>
      <c r="J52" s="379"/>
      <c r="K52" s="185">
        <f t="shared" ref="K52:K53" si="124">A52</f>
        <v>0</v>
      </c>
      <c r="L52" s="182"/>
      <c r="M52" s="190"/>
      <c r="N52" s="185"/>
      <c r="O52" s="185"/>
      <c r="P52" s="182">
        <f t="shared" si="104"/>
        <v>0</v>
      </c>
      <c r="Q52" s="379">
        <f t="shared" si="77"/>
        <v>0</v>
      </c>
      <c r="R52" s="185">
        <f t="shared" ref="R52:R53" si="125">B52</f>
        <v>0</v>
      </c>
      <c r="S52" s="185">
        <f t="shared" ref="S52:S53" si="126">0.1116*R52</f>
        <v>0</v>
      </c>
      <c r="T52" s="187"/>
      <c r="U52" s="185"/>
      <c r="V52" s="185"/>
      <c r="W52" s="182">
        <f t="shared" si="122"/>
        <v>0</v>
      </c>
      <c r="X52" s="379">
        <f t="shared" si="78"/>
        <v>0</v>
      </c>
      <c r="Y52" s="185">
        <f t="shared" ref="Y52:Y53" si="127">C52</f>
        <v>0</v>
      </c>
      <c r="Z52" s="185">
        <f t="shared" ref="Z52:Z53" si="128">0.1116*Y52</f>
        <v>0</v>
      </c>
      <c r="AA52" s="187"/>
      <c r="AB52" s="185"/>
      <c r="AC52" s="185"/>
      <c r="AD52" s="182">
        <f t="shared" si="123"/>
        <v>0</v>
      </c>
      <c r="AE52" s="379">
        <f t="shared" si="80"/>
        <v>0</v>
      </c>
      <c r="AF52" s="185">
        <f t="shared" ref="AF52:AF53" si="129">D52</f>
        <v>0</v>
      </c>
      <c r="AG52" s="185">
        <f t="shared" ref="AG52:AG53" si="130">0.1116*AF52</f>
        <v>0</v>
      </c>
      <c r="AH52" s="187"/>
      <c r="AI52" s="185"/>
      <c r="AJ52" s="185"/>
      <c r="AK52" s="182">
        <f t="shared" ref="AK52:AK53" si="131">SUM(AF52:AJ52)</f>
        <v>0</v>
      </c>
      <c r="AL52" s="379">
        <f t="shared" si="82"/>
        <v>0</v>
      </c>
      <c r="AM52" s="185">
        <f t="shared" ref="AM52:AM53" si="132">E52</f>
        <v>0</v>
      </c>
      <c r="AN52" s="185">
        <f t="shared" ref="AN52:AN53" si="133">0.1116*AM52</f>
        <v>0</v>
      </c>
      <c r="AO52" s="187"/>
      <c r="AP52" s="185"/>
      <c r="AQ52" s="185"/>
      <c r="AR52" s="182">
        <f t="shared" si="107"/>
        <v>0</v>
      </c>
      <c r="AS52" s="379">
        <f t="shared" si="84"/>
        <v>0</v>
      </c>
      <c r="AT52" s="185">
        <f t="shared" ref="AT52:AT53" si="134">F52</f>
        <v>0</v>
      </c>
      <c r="AU52" s="185">
        <f t="shared" ref="AU52:AU53" si="135">0.1116*AT52</f>
        <v>0</v>
      </c>
      <c r="AV52" s="187"/>
      <c r="AW52" s="185"/>
      <c r="AX52" s="185"/>
      <c r="AY52" s="182">
        <f t="shared" ref="AY52:AY53" si="136">SUM(AT52:AX52)</f>
        <v>0</v>
      </c>
      <c r="AZ52" s="192"/>
      <c r="BA52" s="192"/>
      <c r="BB52" s="192"/>
      <c r="BC52" s="192"/>
      <c r="BD52" s="192"/>
      <c r="BE52" s="192"/>
      <c r="BF52" s="192"/>
      <c r="BG52" s="192"/>
      <c r="BH52" s="192"/>
      <c r="BI52" s="192"/>
      <c r="BJ52" s="192"/>
      <c r="BK52" s="192"/>
      <c r="BL52" s="192"/>
      <c r="BM52" s="192"/>
      <c r="BN52" s="192"/>
      <c r="BO52" s="192"/>
      <c r="BP52" s="192"/>
      <c r="BQ52" s="192"/>
    </row>
    <row r="53" spans="1:69" s="186" customFormat="1" ht="15" customHeight="1" x14ac:dyDescent="0.2">
      <c r="A53" s="260"/>
      <c r="B53" s="260"/>
      <c r="C53" s="260"/>
      <c r="D53" s="260"/>
      <c r="E53" s="260"/>
      <c r="F53" s="260"/>
      <c r="G53" s="179"/>
      <c r="H53" s="180"/>
      <c r="I53" s="181"/>
      <c r="J53" s="379"/>
      <c r="K53" s="185">
        <f t="shared" si="124"/>
        <v>0</v>
      </c>
      <c r="L53" s="182"/>
      <c r="M53" s="183"/>
      <c r="N53" s="184"/>
      <c r="O53" s="184"/>
      <c r="P53" s="182">
        <f t="shared" si="104"/>
        <v>0</v>
      </c>
      <c r="Q53" s="379">
        <f t="shared" si="77"/>
        <v>0</v>
      </c>
      <c r="R53" s="185">
        <f t="shared" si="125"/>
        <v>0</v>
      </c>
      <c r="S53" s="185">
        <f t="shared" si="126"/>
        <v>0</v>
      </c>
      <c r="T53" s="189"/>
      <c r="U53" s="184"/>
      <c r="V53" s="184"/>
      <c r="W53" s="182">
        <f t="shared" si="122"/>
        <v>0</v>
      </c>
      <c r="X53" s="379">
        <f t="shared" si="78"/>
        <v>0</v>
      </c>
      <c r="Y53" s="185">
        <f t="shared" si="127"/>
        <v>0</v>
      </c>
      <c r="Z53" s="185">
        <f t="shared" si="128"/>
        <v>0</v>
      </c>
      <c r="AA53" s="189"/>
      <c r="AB53" s="184"/>
      <c r="AC53" s="184"/>
      <c r="AD53" s="182">
        <f t="shared" si="123"/>
        <v>0</v>
      </c>
      <c r="AE53" s="379">
        <f t="shared" si="80"/>
        <v>0</v>
      </c>
      <c r="AF53" s="185">
        <f t="shared" si="129"/>
        <v>0</v>
      </c>
      <c r="AG53" s="185">
        <f t="shared" si="130"/>
        <v>0</v>
      </c>
      <c r="AH53" s="189"/>
      <c r="AI53" s="184"/>
      <c r="AJ53" s="184"/>
      <c r="AK53" s="182">
        <f t="shared" si="131"/>
        <v>0</v>
      </c>
      <c r="AL53" s="379">
        <f t="shared" si="82"/>
        <v>0</v>
      </c>
      <c r="AM53" s="185">
        <f t="shared" si="132"/>
        <v>0</v>
      </c>
      <c r="AN53" s="185">
        <f t="shared" si="133"/>
        <v>0</v>
      </c>
      <c r="AO53" s="189"/>
      <c r="AP53" s="184"/>
      <c r="AQ53" s="184"/>
      <c r="AR53" s="182">
        <f t="shared" si="107"/>
        <v>0</v>
      </c>
      <c r="AS53" s="379">
        <f t="shared" si="84"/>
        <v>0</v>
      </c>
      <c r="AT53" s="185">
        <f t="shared" si="134"/>
        <v>0</v>
      </c>
      <c r="AU53" s="185">
        <f t="shared" si="135"/>
        <v>0</v>
      </c>
      <c r="AV53" s="189"/>
      <c r="AW53" s="184"/>
      <c r="AX53" s="184"/>
      <c r="AY53" s="182">
        <f t="shared" si="136"/>
        <v>0</v>
      </c>
    </row>
    <row r="54" spans="1:69" s="186" customFormat="1" ht="14.25" x14ac:dyDescent="0.2">
      <c r="A54" s="260"/>
      <c r="B54" s="260"/>
      <c r="C54" s="260"/>
      <c r="D54" s="260"/>
      <c r="E54" s="260"/>
      <c r="F54" s="260"/>
      <c r="G54" s="179"/>
      <c r="H54" s="180"/>
      <c r="I54" s="191"/>
      <c r="J54" s="379"/>
      <c r="K54" s="185">
        <f>A54</f>
        <v>0</v>
      </c>
      <c r="L54" s="182"/>
      <c r="M54" s="190"/>
      <c r="N54" s="185"/>
      <c r="O54" s="185"/>
      <c r="P54" s="182">
        <f t="shared" si="88"/>
        <v>0</v>
      </c>
      <c r="Q54" s="379">
        <f t="shared" si="77"/>
        <v>0</v>
      </c>
      <c r="R54" s="185">
        <f>B54</f>
        <v>0</v>
      </c>
      <c r="S54" s="185">
        <f>0.1116*R54</f>
        <v>0</v>
      </c>
      <c r="T54" s="187"/>
      <c r="U54" s="185"/>
      <c r="V54" s="185"/>
      <c r="W54" s="182">
        <f t="shared" ref="W54:W56" si="137">SUM(R54:V54)</f>
        <v>0</v>
      </c>
      <c r="X54" s="379">
        <f t="shared" si="78"/>
        <v>0</v>
      </c>
      <c r="Y54" s="185">
        <f>C54</f>
        <v>0</v>
      </c>
      <c r="Z54" s="185">
        <f>0.1116*Y54</f>
        <v>0</v>
      </c>
      <c r="AA54" s="187"/>
      <c r="AB54" s="185"/>
      <c r="AC54" s="185"/>
      <c r="AD54" s="182">
        <f>SUM(Y54:AC54)</f>
        <v>0</v>
      </c>
      <c r="AE54" s="379">
        <f t="shared" si="80"/>
        <v>0</v>
      </c>
      <c r="AF54" s="185">
        <f>D54</f>
        <v>0</v>
      </c>
      <c r="AG54" s="185">
        <f>0.1116*AF54</f>
        <v>0</v>
      </c>
      <c r="AH54" s="187"/>
      <c r="AI54" s="185"/>
      <c r="AJ54" s="185"/>
      <c r="AK54" s="182">
        <f t="shared" si="97"/>
        <v>0</v>
      </c>
      <c r="AL54" s="379">
        <f t="shared" si="82"/>
        <v>0</v>
      </c>
      <c r="AM54" s="185">
        <f>E54</f>
        <v>0</v>
      </c>
      <c r="AN54" s="185">
        <f>0.1116*AM54</f>
        <v>0</v>
      </c>
      <c r="AO54" s="187"/>
      <c r="AP54" s="185"/>
      <c r="AQ54" s="185"/>
      <c r="AR54" s="182">
        <f t="shared" si="100"/>
        <v>0</v>
      </c>
      <c r="AS54" s="379">
        <f t="shared" si="84"/>
        <v>0</v>
      </c>
      <c r="AT54" s="185">
        <f>F54</f>
        <v>0</v>
      </c>
      <c r="AU54" s="185">
        <f>0.1116*AT54</f>
        <v>0</v>
      </c>
      <c r="AV54" s="187"/>
      <c r="AW54" s="185"/>
      <c r="AX54" s="185"/>
      <c r="AY54" s="182">
        <f>SUM(AT54:AX54)</f>
        <v>0</v>
      </c>
      <c r="AZ54" s="192"/>
      <c r="BA54" s="192"/>
      <c r="BB54" s="192"/>
      <c r="BC54" s="192"/>
      <c r="BD54" s="192"/>
      <c r="BE54" s="192"/>
      <c r="BF54" s="192"/>
      <c r="BG54" s="192"/>
      <c r="BH54" s="192"/>
      <c r="BI54" s="192"/>
      <c r="BJ54" s="192"/>
      <c r="BK54" s="192"/>
      <c r="BL54" s="192"/>
      <c r="BM54" s="192"/>
      <c r="BN54" s="192"/>
      <c r="BO54" s="192"/>
      <c r="BP54" s="192"/>
      <c r="BQ54" s="192"/>
    </row>
    <row r="55" spans="1:69" s="186" customFormat="1" ht="14.25" x14ac:dyDescent="0.2">
      <c r="A55" s="260"/>
      <c r="B55" s="260"/>
      <c r="C55" s="260"/>
      <c r="D55" s="260"/>
      <c r="E55" s="260"/>
      <c r="F55" s="260"/>
      <c r="G55" s="179"/>
      <c r="H55" s="180"/>
      <c r="I55" s="191"/>
      <c r="J55" s="379"/>
      <c r="K55" s="185">
        <f>A55</f>
        <v>0</v>
      </c>
      <c r="L55" s="182"/>
      <c r="M55" s="190"/>
      <c r="N55" s="185"/>
      <c r="O55" s="185"/>
      <c r="P55" s="182">
        <f t="shared" si="88"/>
        <v>0</v>
      </c>
      <c r="Q55" s="379">
        <f t="shared" si="77"/>
        <v>0</v>
      </c>
      <c r="R55" s="185">
        <f>B55</f>
        <v>0</v>
      </c>
      <c r="S55" s="185">
        <f>0.1116*R55</f>
        <v>0</v>
      </c>
      <c r="T55" s="187"/>
      <c r="U55" s="185"/>
      <c r="V55" s="185"/>
      <c r="W55" s="182">
        <f t="shared" si="137"/>
        <v>0</v>
      </c>
      <c r="X55" s="379">
        <f t="shared" si="78"/>
        <v>0</v>
      </c>
      <c r="Y55" s="185">
        <f>C55</f>
        <v>0</v>
      </c>
      <c r="Z55" s="185">
        <f>0.1116*Y55</f>
        <v>0</v>
      </c>
      <c r="AA55" s="187"/>
      <c r="AB55" s="185"/>
      <c r="AC55" s="185"/>
      <c r="AD55" s="182">
        <f t="shared" ref="AD55:AD56" si="138">SUM(Y55:AC55)</f>
        <v>0</v>
      </c>
      <c r="AE55" s="379">
        <f t="shared" si="80"/>
        <v>0</v>
      </c>
      <c r="AF55" s="185">
        <f>D55</f>
        <v>0</v>
      </c>
      <c r="AG55" s="185">
        <f>0.1116*AF55</f>
        <v>0</v>
      </c>
      <c r="AH55" s="187"/>
      <c r="AI55" s="185"/>
      <c r="AJ55" s="185"/>
      <c r="AK55" s="182">
        <f>SUM(AF55:AJ55)</f>
        <v>0</v>
      </c>
      <c r="AL55" s="379">
        <f t="shared" si="82"/>
        <v>0</v>
      </c>
      <c r="AM55" s="185">
        <f>E55</f>
        <v>0</v>
      </c>
      <c r="AN55" s="185">
        <f>0.1116*AM55</f>
        <v>0</v>
      </c>
      <c r="AO55" s="187"/>
      <c r="AP55" s="185"/>
      <c r="AQ55" s="185"/>
      <c r="AR55" s="182">
        <f t="shared" si="100"/>
        <v>0</v>
      </c>
      <c r="AS55" s="379">
        <f t="shared" si="84"/>
        <v>0</v>
      </c>
      <c r="AT55" s="185">
        <f>F55</f>
        <v>0</v>
      </c>
      <c r="AU55" s="185">
        <f>0.1116*AT55</f>
        <v>0</v>
      </c>
      <c r="AV55" s="187"/>
      <c r="AW55" s="185"/>
      <c r="AX55" s="185"/>
      <c r="AY55" s="182">
        <f>SUM(AT55:AX55)</f>
        <v>0</v>
      </c>
      <c r="AZ55" s="192"/>
      <c r="BA55" s="192"/>
      <c r="BB55" s="192"/>
      <c r="BC55" s="192"/>
      <c r="BD55" s="192"/>
      <c r="BE55" s="192"/>
      <c r="BF55" s="192"/>
      <c r="BG55" s="192"/>
      <c r="BH55" s="192"/>
      <c r="BI55" s="192"/>
      <c r="BJ55" s="192"/>
      <c r="BK55" s="192"/>
      <c r="BL55" s="192"/>
      <c r="BM55" s="192"/>
      <c r="BN55" s="192"/>
      <c r="BO55" s="192"/>
      <c r="BP55" s="192"/>
      <c r="BQ55" s="192"/>
    </row>
    <row r="56" spans="1:69" s="186" customFormat="1" ht="14.25" x14ac:dyDescent="0.2">
      <c r="A56" s="260"/>
      <c r="B56" s="260"/>
      <c r="C56" s="260"/>
      <c r="D56" s="260"/>
      <c r="E56" s="260"/>
      <c r="F56" s="260"/>
      <c r="G56" s="179"/>
      <c r="H56" s="180"/>
      <c r="I56" s="191"/>
      <c r="J56" s="379"/>
      <c r="K56" s="185">
        <f t="shared" ref="K56" si="139">A56</f>
        <v>0</v>
      </c>
      <c r="L56" s="182"/>
      <c r="M56" s="190"/>
      <c r="N56" s="185"/>
      <c r="O56" s="185"/>
      <c r="P56" s="182">
        <f t="shared" si="88"/>
        <v>0</v>
      </c>
      <c r="Q56" s="379">
        <f t="shared" si="77"/>
        <v>0</v>
      </c>
      <c r="R56" s="185">
        <f t="shared" ref="R56" si="140">B56</f>
        <v>0</v>
      </c>
      <c r="S56" s="185">
        <f t="shared" ref="S56" si="141">0.1116*R56</f>
        <v>0</v>
      </c>
      <c r="T56" s="187"/>
      <c r="U56" s="185"/>
      <c r="V56" s="185"/>
      <c r="W56" s="182">
        <f t="shared" si="137"/>
        <v>0</v>
      </c>
      <c r="X56" s="379">
        <f t="shared" si="78"/>
        <v>0</v>
      </c>
      <c r="Y56" s="185">
        <f t="shared" ref="Y56" si="142">C56</f>
        <v>0</v>
      </c>
      <c r="Z56" s="185">
        <f t="shared" ref="Z56" si="143">0.1116*Y56</f>
        <v>0</v>
      </c>
      <c r="AA56" s="187"/>
      <c r="AB56" s="185"/>
      <c r="AC56" s="185"/>
      <c r="AD56" s="182">
        <f t="shared" si="138"/>
        <v>0</v>
      </c>
      <c r="AE56" s="379">
        <f t="shared" si="80"/>
        <v>0</v>
      </c>
      <c r="AF56" s="185">
        <f t="shared" ref="AF56" si="144">D56</f>
        <v>0</v>
      </c>
      <c r="AG56" s="185">
        <f t="shared" ref="AG56" si="145">0.1116*AF56</f>
        <v>0</v>
      </c>
      <c r="AH56" s="187"/>
      <c r="AI56" s="185"/>
      <c r="AJ56" s="185"/>
      <c r="AK56" s="182">
        <f t="shared" ref="AK56" si="146">SUM(AF56:AJ56)</f>
        <v>0</v>
      </c>
      <c r="AL56" s="379">
        <f t="shared" si="82"/>
        <v>0</v>
      </c>
      <c r="AM56" s="185">
        <f t="shared" ref="AM56" si="147">E56</f>
        <v>0</v>
      </c>
      <c r="AN56" s="185">
        <f t="shared" ref="AN56" si="148">0.1116*AM56</f>
        <v>0</v>
      </c>
      <c r="AO56" s="187"/>
      <c r="AP56" s="185"/>
      <c r="AQ56" s="185"/>
      <c r="AR56" s="182">
        <f t="shared" si="100"/>
        <v>0</v>
      </c>
      <c r="AS56" s="379">
        <f t="shared" si="84"/>
        <v>0</v>
      </c>
      <c r="AT56" s="185">
        <f t="shared" ref="AT56" si="149">F56</f>
        <v>0</v>
      </c>
      <c r="AU56" s="185">
        <f t="shared" ref="AU56" si="150">0.1116*AT56</f>
        <v>0</v>
      </c>
      <c r="AV56" s="187"/>
      <c r="AW56" s="185"/>
      <c r="AX56" s="185"/>
      <c r="AY56" s="182">
        <f t="shared" ref="AY56" si="151">SUM(AT56:AX56)</f>
        <v>0</v>
      </c>
      <c r="AZ56" s="192"/>
      <c r="BA56" s="192"/>
      <c r="BB56" s="192"/>
      <c r="BC56" s="192"/>
      <c r="BD56" s="192"/>
      <c r="BE56" s="192"/>
      <c r="BF56" s="192"/>
      <c r="BG56" s="192"/>
      <c r="BH56" s="192"/>
      <c r="BI56" s="192"/>
      <c r="BJ56" s="192"/>
      <c r="BK56" s="192"/>
      <c r="BL56" s="192"/>
      <c r="BM56" s="192"/>
      <c r="BN56" s="192"/>
      <c r="BO56" s="192"/>
      <c r="BP56" s="192"/>
      <c r="BQ56" s="192"/>
    </row>
    <row r="57" spans="1:69" s="186" customFormat="1" ht="14.25" x14ac:dyDescent="0.2">
      <c r="A57" s="260"/>
      <c r="B57" s="260"/>
      <c r="C57" s="260"/>
      <c r="D57" s="260"/>
      <c r="E57" s="260"/>
      <c r="F57" s="260"/>
      <c r="G57" s="179"/>
      <c r="H57" s="180"/>
      <c r="I57" s="191"/>
      <c r="J57" s="379"/>
      <c r="K57" s="185">
        <f t="shared" si="75"/>
        <v>0</v>
      </c>
      <c r="L57" s="182"/>
      <c r="M57" s="190"/>
      <c r="N57" s="185"/>
      <c r="O57" s="185"/>
      <c r="P57" s="182">
        <f t="shared" si="76"/>
        <v>0</v>
      </c>
      <c r="Q57" s="379">
        <f t="shared" si="77"/>
        <v>0</v>
      </c>
      <c r="R57" s="185">
        <f t="shared" si="65"/>
        <v>0</v>
      </c>
      <c r="S57" s="185">
        <f t="shared" si="66"/>
        <v>0</v>
      </c>
      <c r="T57" s="187"/>
      <c r="U57" s="185"/>
      <c r="V57" s="185"/>
      <c r="W57" s="182">
        <f t="shared" si="86"/>
        <v>0</v>
      </c>
      <c r="X57" s="379">
        <f t="shared" si="78"/>
        <v>0</v>
      </c>
      <c r="Y57" s="185">
        <f t="shared" si="67"/>
        <v>0</v>
      </c>
      <c r="Z57" s="185">
        <f t="shared" si="68"/>
        <v>0</v>
      </c>
      <c r="AA57" s="187"/>
      <c r="AB57" s="185"/>
      <c r="AC57" s="185"/>
      <c r="AD57" s="182">
        <f t="shared" si="79"/>
        <v>0</v>
      </c>
      <c r="AE57" s="379">
        <f t="shared" si="80"/>
        <v>0</v>
      </c>
      <c r="AF57" s="185">
        <f t="shared" si="69"/>
        <v>0</v>
      </c>
      <c r="AG57" s="185">
        <f t="shared" si="70"/>
        <v>0</v>
      </c>
      <c r="AH57" s="187"/>
      <c r="AI57" s="185"/>
      <c r="AJ57" s="185"/>
      <c r="AK57" s="182">
        <f t="shared" si="81"/>
        <v>0</v>
      </c>
      <c r="AL57" s="379">
        <f>AE57</f>
        <v>0</v>
      </c>
      <c r="AM57" s="185">
        <f t="shared" si="71"/>
        <v>0</v>
      </c>
      <c r="AN57" s="185">
        <f t="shared" si="72"/>
        <v>0</v>
      </c>
      <c r="AO57" s="187"/>
      <c r="AP57" s="185"/>
      <c r="AQ57" s="185"/>
      <c r="AR57" s="182">
        <f t="shared" si="83"/>
        <v>0</v>
      </c>
      <c r="AS57" s="379">
        <f>AL57</f>
        <v>0</v>
      </c>
      <c r="AT57" s="185">
        <f t="shared" si="73"/>
        <v>0</v>
      </c>
      <c r="AU57" s="185">
        <f t="shared" si="74"/>
        <v>0</v>
      </c>
      <c r="AV57" s="187"/>
      <c r="AW57" s="185"/>
      <c r="AX57" s="185"/>
      <c r="AY57" s="182">
        <f t="shared" si="85"/>
        <v>0</v>
      </c>
      <c r="AZ57" s="192"/>
      <c r="BA57" s="192"/>
      <c r="BB57" s="192"/>
      <c r="BC57" s="192"/>
      <c r="BD57" s="192"/>
      <c r="BE57" s="192"/>
      <c r="BF57" s="192"/>
      <c r="BG57" s="192"/>
      <c r="BH57" s="192"/>
      <c r="BI57" s="192"/>
      <c r="BJ57" s="192"/>
      <c r="BK57" s="192"/>
      <c r="BL57" s="192"/>
      <c r="BM57" s="192"/>
      <c r="BN57" s="192"/>
      <c r="BO57" s="192"/>
      <c r="BP57" s="192"/>
      <c r="BQ57" s="192"/>
    </row>
    <row r="58" spans="1:69" s="186" customFormat="1" ht="14.25" x14ac:dyDescent="0.2">
      <c r="A58" s="260"/>
      <c r="B58" s="260"/>
      <c r="C58" s="260"/>
      <c r="D58" s="260"/>
      <c r="E58" s="260"/>
      <c r="F58" s="260"/>
      <c r="G58" s="179"/>
      <c r="H58" s="180"/>
      <c r="I58" s="191"/>
      <c r="J58" s="379"/>
      <c r="K58" s="185">
        <f>A58</f>
        <v>0</v>
      </c>
      <c r="L58" s="182"/>
      <c r="M58" s="190"/>
      <c r="N58" s="185"/>
      <c r="O58" s="185"/>
      <c r="P58" s="182">
        <f t="shared" si="76"/>
        <v>0</v>
      </c>
      <c r="Q58" s="379">
        <f t="shared" si="77"/>
        <v>0</v>
      </c>
      <c r="R58" s="185">
        <f>B58</f>
        <v>0</v>
      </c>
      <c r="S58" s="185">
        <f>0.1116*R58</f>
        <v>0</v>
      </c>
      <c r="T58" s="187"/>
      <c r="U58" s="185"/>
      <c r="V58" s="185"/>
      <c r="W58" s="182">
        <f>SUM(R58:V58)</f>
        <v>0</v>
      </c>
      <c r="X58" s="379">
        <f t="shared" si="78"/>
        <v>0</v>
      </c>
      <c r="Y58" s="185">
        <f>C58</f>
        <v>0</v>
      </c>
      <c r="Z58" s="185">
        <f>0.1116*Y58</f>
        <v>0</v>
      </c>
      <c r="AA58" s="187"/>
      <c r="AB58" s="185"/>
      <c r="AC58" s="185"/>
      <c r="AD58" s="182">
        <f t="shared" si="79"/>
        <v>0</v>
      </c>
      <c r="AE58" s="379">
        <f t="shared" si="80"/>
        <v>0</v>
      </c>
      <c r="AF58" s="185">
        <f>D58</f>
        <v>0</v>
      </c>
      <c r="AG58" s="185">
        <f>0.1116*AF58</f>
        <v>0</v>
      </c>
      <c r="AH58" s="187"/>
      <c r="AI58" s="185"/>
      <c r="AJ58" s="185"/>
      <c r="AK58" s="182">
        <f t="shared" si="81"/>
        <v>0</v>
      </c>
      <c r="AL58" s="379">
        <f>AE58</f>
        <v>0</v>
      </c>
      <c r="AM58" s="185">
        <f>E58</f>
        <v>0</v>
      </c>
      <c r="AN58" s="185">
        <f>0.1116*AM58</f>
        <v>0</v>
      </c>
      <c r="AO58" s="187"/>
      <c r="AP58" s="185"/>
      <c r="AQ58" s="185"/>
      <c r="AR58" s="182">
        <f t="shared" si="83"/>
        <v>0</v>
      </c>
      <c r="AS58" s="379">
        <f t="shared" si="84"/>
        <v>0</v>
      </c>
      <c r="AT58" s="185">
        <f>F58</f>
        <v>0</v>
      </c>
      <c r="AU58" s="185">
        <f>0.1116*AT58</f>
        <v>0</v>
      </c>
      <c r="AV58" s="187"/>
      <c r="AW58" s="185"/>
      <c r="AX58" s="185"/>
      <c r="AY58" s="182">
        <f>SUM(AT58:AX58)</f>
        <v>0</v>
      </c>
      <c r="AZ58" s="192"/>
      <c r="BA58" s="192"/>
      <c r="BB58" s="192"/>
      <c r="BC58" s="192"/>
      <c r="BD58" s="192"/>
      <c r="BE58" s="192"/>
      <c r="BF58" s="192"/>
      <c r="BG58" s="192"/>
      <c r="BH58" s="192"/>
      <c r="BI58" s="192"/>
      <c r="BJ58" s="192"/>
      <c r="BK58" s="192"/>
      <c r="BL58" s="192"/>
      <c r="BM58" s="192"/>
      <c r="BN58" s="192"/>
      <c r="BO58" s="192"/>
      <c r="BP58" s="192"/>
      <c r="BQ58" s="192"/>
    </row>
    <row r="59" spans="1:69" s="186" customFormat="1" ht="14.25" x14ac:dyDescent="0.2">
      <c r="A59" s="260"/>
      <c r="B59" s="260"/>
      <c r="C59" s="260"/>
      <c r="D59" s="260"/>
      <c r="E59" s="260"/>
      <c r="F59" s="260"/>
      <c r="G59" s="179"/>
      <c r="H59" s="180"/>
      <c r="I59" s="191"/>
      <c r="J59" s="379"/>
      <c r="K59" s="185">
        <f>A59</f>
        <v>0</v>
      </c>
      <c r="L59" s="182"/>
      <c r="M59" s="190"/>
      <c r="N59" s="185"/>
      <c r="O59" s="185"/>
      <c r="P59" s="182">
        <f t="shared" si="76"/>
        <v>0</v>
      </c>
      <c r="Q59" s="379">
        <f t="shared" si="77"/>
        <v>0</v>
      </c>
      <c r="R59" s="185">
        <f>B59</f>
        <v>0</v>
      </c>
      <c r="S59" s="185">
        <f>0.1116*R59</f>
        <v>0</v>
      </c>
      <c r="T59" s="187"/>
      <c r="U59" s="185"/>
      <c r="V59" s="185"/>
      <c r="W59" s="182">
        <f t="shared" si="86"/>
        <v>0</v>
      </c>
      <c r="X59" s="379">
        <f t="shared" si="78"/>
        <v>0</v>
      </c>
      <c r="Y59" s="185">
        <f>C59</f>
        <v>0</v>
      </c>
      <c r="Z59" s="185">
        <f>0.1116*Y59</f>
        <v>0</v>
      </c>
      <c r="AA59" s="187"/>
      <c r="AB59" s="185"/>
      <c r="AC59" s="185"/>
      <c r="AD59" s="182">
        <f>SUM(Y59:AC59)</f>
        <v>0</v>
      </c>
      <c r="AE59" s="379">
        <f t="shared" si="80"/>
        <v>0</v>
      </c>
      <c r="AF59" s="185">
        <f>D59</f>
        <v>0</v>
      </c>
      <c r="AG59" s="185">
        <f>0.1116*AF59</f>
        <v>0</v>
      </c>
      <c r="AH59" s="187"/>
      <c r="AI59" s="185"/>
      <c r="AJ59" s="185"/>
      <c r="AK59" s="182">
        <f t="shared" si="81"/>
        <v>0</v>
      </c>
      <c r="AL59" s="379">
        <f t="shared" si="82"/>
        <v>0</v>
      </c>
      <c r="AM59" s="185">
        <f>E59</f>
        <v>0</v>
      </c>
      <c r="AN59" s="185">
        <f>0.1116*AM59</f>
        <v>0</v>
      </c>
      <c r="AO59" s="187"/>
      <c r="AP59" s="185"/>
      <c r="AQ59" s="185"/>
      <c r="AR59" s="182">
        <f t="shared" si="83"/>
        <v>0</v>
      </c>
      <c r="AS59" s="379">
        <f t="shared" si="84"/>
        <v>0</v>
      </c>
      <c r="AT59" s="185">
        <f>F59</f>
        <v>0</v>
      </c>
      <c r="AU59" s="185">
        <f>0.1116*AT59</f>
        <v>0</v>
      </c>
      <c r="AV59" s="187"/>
      <c r="AW59" s="185"/>
      <c r="AX59" s="185"/>
      <c r="AY59" s="182">
        <f>SUM(AT59:AX59)</f>
        <v>0</v>
      </c>
      <c r="AZ59" s="192"/>
      <c r="BA59" s="192"/>
      <c r="BB59" s="192"/>
      <c r="BC59" s="192"/>
      <c r="BD59" s="192"/>
      <c r="BE59" s="192"/>
      <c r="BF59" s="192"/>
      <c r="BG59" s="192"/>
      <c r="BH59" s="192"/>
      <c r="BI59" s="192"/>
      <c r="BJ59" s="192"/>
      <c r="BK59" s="192"/>
      <c r="BL59" s="192"/>
      <c r="BM59" s="192"/>
      <c r="BN59" s="192"/>
      <c r="BO59" s="192"/>
      <c r="BP59" s="192"/>
      <c r="BQ59" s="192"/>
    </row>
    <row r="60" spans="1:69" s="186" customFormat="1" ht="14.25" x14ac:dyDescent="0.2">
      <c r="A60" s="260"/>
      <c r="B60" s="260"/>
      <c r="C60" s="260"/>
      <c r="D60" s="260"/>
      <c r="E60" s="260"/>
      <c r="F60" s="260"/>
      <c r="G60" s="179"/>
      <c r="H60" s="180"/>
      <c r="I60" s="191"/>
      <c r="J60" s="379"/>
      <c r="K60" s="185">
        <f>A60</f>
        <v>0</v>
      </c>
      <c r="L60" s="182"/>
      <c r="M60" s="190"/>
      <c r="N60" s="185"/>
      <c r="O60" s="185"/>
      <c r="P60" s="182">
        <f t="shared" si="76"/>
        <v>0</v>
      </c>
      <c r="Q60" s="379">
        <f t="shared" si="77"/>
        <v>0</v>
      </c>
      <c r="R60" s="185">
        <f>B60</f>
        <v>0</v>
      </c>
      <c r="S60" s="185">
        <f>0.1116*R60</f>
        <v>0</v>
      </c>
      <c r="T60" s="187"/>
      <c r="U60" s="185"/>
      <c r="V60" s="185"/>
      <c r="W60" s="182">
        <f t="shared" si="86"/>
        <v>0</v>
      </c>
      <c r="X60" s="379">
        <f t="shared" si="78"/>
        <v>0</v>
      </c>
      <c r="Y60" s="185">
        <f>C60</f>
        <v>0</v>
      </c>
      <c r="Z60" s="185">
        <f>0.1116*Y60</f>
        <v>0</v>
      </c>
      <c r="AA60" s="187"/>
      <c r="AB60" s="185"/>
      <c r="AC60" s="185"/>
      <c r="AD60" s="182">
        <f t="shared" si="79"/>
        <v>0</v>
      </c>
      <c r="AE60" s="379">
        <f t="shared" si="80"/>
        <v>0</v>
      </c>
      <c r="AF60" s="185">
        <f>D60</f>
        <v>0</v>
      </c>
      <c r="AG60" s="185">
        <f>0.1116*AF60</f>
        <v>0</v>
      </c>
      <c r="AH60" s="187"/>
      <c r="AI60" s="185"/>
      <c r="AJ60" s="185"/>
      <c r="AK60" s="182">
        <f>SUM(AF60:AJ60)</f>
        <v>0</v>
      </c>
      <c r="AL60" s="379">
        <f t="shared" si="82"/>
        <v>0</v>
      </c>
      <c r="AM60" s="185">
        <f>E60</f>
        <v>0</v>
      </c>
      <c r="AN60" s="185">
        <f>0.1116*AM60</f>
        <v>0</v>
      </c>
      <c r="AO60" s="187"/>
      <c r="AP60" s="185"/>
      <c r="AQ60" s="185"/>
      <c r="AR60" s="182">
        <f t="shared" si="83"/>
        <v>0</v>
      </c>
      <c r="AS60" s="379">
        <f t="shared" si="84"/>
        <v>0</v>
      </c>
      <c r="AT60" s="185">
        <f>F60</f>
        <v>0</v>
      </c>
      <c r="AU60" s="185">
        <f>0.1116*AT60</f>
        <v>0</v>
      </c>
      <c r="AV60" s="187"/>
      <c r="AW60" s="185"/>
      <c r="AX60" s="185"/>
      <c r="AY60" s="182">
        <f>SUM(AT60:AX60)</f>
        <v>0</v>
      </c>
      <c r="AZ60" s="192"/>
      <c r="BA60" s="192"/>
      <c r="BB60" s="192"/>
      <c r="BC60" s="192"/>
      <c r="BD60" s="192"/>
      <c r="BE60" s="192"/>
      <c r="BF60" s="192"/>
      <c r="BG60" s="192"/>
      <c r="BH60" s="192"/>
      <c r="BI60" s="192"/>
      <c r="BJ60" s="192"/>
      <c r="BK60" s="192"/>
      <c r="BL60" s="192"/>
      <c r="BM60" s="192"/>
      <c r="BN60" s="192"/>
      <c r="BO60" s="192"/>
      <c r="BP60" s="192"/>
      <c r="BQ60" s="192"/>
    </row>
    <row r="61" spans="1:69" s="186" customFormat="1" ht="14.25" x14ac:dyDescent="0.2">
      <c r="A61" s="260"/>
      <c r="B61" s="260"/>
      <c r="C61" s="260"/>
      <c r="D61" s="260"/>
      <c r="E61" s="260"/>
      <c r="F61" s="260"/>
      <c r="G61" s="179"/>
      <c r="H61" s="180"/>
      <c r="I61" s="191"/>
      <c r="J61" s="379"/>
      <c r="K61" s="185">
        <f t="shared" si="75"/>
        <v>0</v>
      </c>
      <c r="L61" s="182"/>
      <c r="M61" s="190"/>
      <c r="N61" s="185"/>
      <c r="O61" s="185"/>
      <c r="P61" s="182">
        <f t="shared" si="76"/>
        <v>0</v>
      </c>
      <c r="Q61" s="379">
        <f t="shared" si="77"/>
        <v>0</v>
      </c>
      <c r="R61" s="185">
        <f t="shared" si="65"/>
        <v>0</v>
      </c>
      <c r="S61" s="185">
        <f t="shared" si="66"/>
        <v>0</v>
      </c>
      <c r="T61" s="187"/>
      <c r="U61" s="185"/>
      <c r="V61" s="185"/>
      <c r="W61" s="182">
        <f t="shared" si="86"/>
        <v>0</v>
      </c>
      <c r="X61" s="379">
        <f t="shared" si="78"/>
        <v>0</v>
      </c>
      <c r="Y61" s="185">
        <f t="shared" si="67"/>
        <v>0</v>
      </c>
      <c r="Z61" s="185">
        <f t="shared" si="68"/>
        <v>0</v>
      </c>
      <c r="AA61" s="187"/>
      <c r="AB61" s="185"/>
      <c r="AC61" s="185"/>
      <c r="AD61" s="182">
        <f t="shared" si="79"/>
        <v>0</v>
      </c>
      <c r="AE61" s="379">
        <f t="shared" si="80"/>
        <v>0</v>
      </c>
      <c r="AF61" s="185">
        <f t="shared" si="69"/>
        <v>0</v>
      </c>
      <c r="AG61" s="185">
        <f t="shared" si="70"/>
        <v>0</v>
      </c>
      <c r="AH61" s="187"/>
      <c r="AI61" s="185"/>
      <c r="AJ61" s="185"/>
      <c r="AK61" s="182">
        <f t="shared" si="81"/>
        <v>0</v>
      </c>
      <c r="AL61" s="379">
        <f t="shared" si="82"/>
        <v>0</v>
      </c>
      <c r="AM61" s="185">
        <f t="shared" si="71"/>
        <v>0</v>
      </c>
      <c r="AN61" s="185">
        <f t="shared" si="72"/>
        <v>0</v>
      </c>
      <c r="AO61" s="187"/>
      <c r="AP61" s="185"/>
      <c r="AQ61" s="185"/>
      <c r="AR61" s="182">
        <f t="shared" si="83"/>
        <v>0</v>
      </c>
      <c r="AS61" s="379">
        <f t="shared" si="84"/>
        <v>0</v>
      </c>
      <c r="AT61" s="185">
        <f t="shared" si="73"/>
        <v>0</v>
      </c>
      <c r="AU61" s="185">
        <f t="shared" si="74"/>
        <v>0</v>
      </c>
      <c r="AV61" s="187"/>
      <c r="AW61" s="185"/>
      <c r="AX61" s="185"/>
      <c r="AY61" s="182">
        <f t="shared" si="85"/>
        <v>0</v>
      </c>
      <c r="AZ61" s="192"/>
      <c r="BA61" s="192"/>
      <c r="BB61" s="192"/>
      <c r="BC61" s="192"/>
      <c r="BD61" s="192"/>
      <c r="BE61" s="192"/>
      <c r="BF61" s="192"/>
      <c r="BG61" s="192"/>
      <c r="BH61" s="192"/>
      <c r="BI61" s="192"/>
      <c r="BJ61" s="192"/>
      <c r="BK61" s="192"/>
      <c r="BL61" s="192"/>
      <c r="BM61" s="192"/>
      <c r="BN61" s="192"/>
      <c r="BO61" s="192"/>
      <c r="BP61" s="192"/>
      <c r="BQ61" s="192"/>
    </row>
    <row r="62" spans="1:69" s="186" customFormat="1" ht="15" customHeight="1" x14ac:dyDescent="0.2">
      <c r="A62" s="260"/>
      <c r="B62" s="260"/>
      <c r="C62" s="260"/>
      <c r="D62" s="260"/>
      <c r="E62" s="260"/>
      <c r="F62" s="260"/>
      <c r="G62" s="179"/>
      <c r="H62" s="180"/>
      <c r="I62" s="181"/>
      <c r="J62" s="379"/>
      <c r="K62" s="185">
        <f t="shared" si="75"/>
        <v>0</v>
      </c>
      <c r="L62" s="182"/>
      <c r="M62" s="183"/>
      <c r="N62" s="184"/>
      <c r="O62" s="184"/>
      <c r="P62" s="182">
        <f t="shared" si="76"/>
        <v>0</v>
      </c>
      <c r="Q62" s="379">
        <f t="shared" si="77"/>
        <v>0</v>
      </c>
      <c r="R62" s="185">
        <f t="shared" si="65"/>
        <v>0</v>
      </c>
      <c r="S62" s="185">
        <f t="shared" si="66"/>
        <v>0</v>
      </c>
      <c r="T62" s="189"/>
      <c r="U62" s="184"/>
      <c r="V62" s="184"/>
      <c r="W62" s="182">
        <f t="shared" si="86"/>
        <v>0</v>
      </c>
      <c r="X62" s="379">
        <f t="shared" si="78"/>
        <v>0</v>
      </c>
      <c r="Y62" s="185">
        <f t="shared" si="67"/>
        <v>0</v>
      </c>
      <c r="Z62" s="185">
        <f t="shared" si="68"/>
        <v>0</v>
      </c>
      <c r="AA62" s="189"/>
      <c r="AB62" s="184"/>
      <c r="AC62" s="184"/>
      <c r="AD62" s="182">
        <f t="shared" si="79"/>
        <v>0</v>
      </c>
      <c r="AE62" s="379">
        <f t="shared" si="80"/>
        <v>0</v>
      </c>
      <c r="AF62" s="185">
        <f t="shared" si="69"/>
        <v>0</v>
      </c>
      <c r="AG62" s="185">
        <f t="shared" si="70"/>
        <v>0</v>
      </c>
      <c r="AH62" s="189"/>
      <c r="AI62" s="184"/>
      <c r="AJ62" s="184"/>
      <c r="AK62" s="182">
        <f t="shared" si="81"/>
        <v>0</v>
      </c>
      <c r="AL62" s="379">
        <f t="shared" si="82"/>
        <v>0</v>
      </c>
      <c r="AM62" s="185">
        <f t="shared" si="71"/>
        <v>0</v>
      </c>
      <c r="AN62" s="185">
        <f t="shared" si="72"/>
        <v>0</v>
      </c>
      <c r="AO62" s="189"/>
      <c r="AP62" s="184"/>
      <c r="AQ62" s="184"/>
      <c r="AR62" s="182">
        <f t="shared" si="83"/>
        <v>0</v>
      </c>
      <c r="AS62" s="379">
        <f t="shared" si="84"/>
        <v>0</v>
      </c>
      <c r="AT62" s="185">
        <f t="shared" si="73"/>
        <v>0</v>
      </c>
      <c r="AU62" s="185">
        <f t="shared" si="74"/>
        <v>0</v>
      </c>
      <c r="AV62" s="189"/>
      <c r="AW62" s="184"/>
      <c r="AX62" s="184"/>
      <c r="AY62" s="182">
        <f t="shared" si="85"/>
        <v>0</v>
      </c>
    </row>
    <row r="63" spans="1:69" s="186" customFormat="1" ht="15" customHeight="1" x14ac:dyDescent="0.2">
      <c r="A63" s="260"/>
      <c r="B63" s="260"/>
      <c r="C63" s="260"/>
      <c r="D63" s="260"/>
      <c r="E63" s="260"/>
      <c r="F63" s="260"/>
      <c r="G63" s="179"/>
      <c r="H63" s="180"/>
      <c r="I63" s="181"/>
      <c r="J63" s="379"/>
      <c r="K63" s="185">
        <f t="shared" si="75"/>
        <v>0</v>
      </c>
      <c r="L63" s="182"/>
      <c r="M63" s="183"/>
      <c r="N63" s="184"/>
      <c r="O63" s="184"/>
      <c r="P63" s="182">
        <f t="shared" si="76"/>
        <v>0</v>
      </c>
      <c r="Q63" s="379">
        <f t="shared" si="77"/>
        <v>0</v>
      </c>
      <c r="R63" s="185">
        <f t="shared" si="65"/>
        <v>0</v>
      </c>
      <c r="S63" s="185">
        <f t="shared" si="66"/>
        <v>0</v>
      </c>
      <c r="T63" s="189"/>
      <c r="U63" s="184"/>
      <c r="V63" s="184"/>
      <c r="W63" s="182">
        <f t="shared" si="86"/>
        <v>0</v>
      </c>
      <c r="X63" s="379">
        <f t="shared" si="78"/>
        <v>0</v>
      </c>
      <c r="Y63" s="185">
        <f t="shared" si="67"/>
        <v>0</v>
      </c>
      <c r="Z63" s="185">
        <f t="shared" si="68"/>
        <v>0</v>
      </c>
      <c r="AA63" s="189"/>
      <c r="AB63" s="184"/>
      <c r="AC63" s="184"/>
      <c r="AD63" s="182">
        <f t="shared" si="79"/>
        <v>0</v>
      </c>
      <c r="AE63" s="379">
        <f t="shared" si="80"/>
        <v>0</v>
      </c>
      <c r="AF63" s="185">
        <f t="shared" si="69"/>
        <v>0</v>
      </c>
      <c r="AG63" s="185">
        <f t="shared" si="70"/>
        <v>0</v>
      </c>
      <c r="AH63" s="189"/>
      <c r="AI63" s="184"/>
      <c r="AJ63" s="184"/>
      <c r="AK63" s="182">
        <f t="shared" si="81"/>
        <v>0</v>
      </c>
      <c r="AL63" s="379">
        <f t="shared" si="82"/>
        <v>0</v>
      </c>
      <c r="AM63" s="185">
        <f t="shared" si="71"/>
        <v>0</v>
      </c>
      <c r="AN63" s="185">
        <f t="shared" si="72"/>
        <v>0</v>
      </c>
      <c r="AO63" s="189"/>
      <c r="AP63" s="184"/>
      <c r="AQ63" s="184"/>
      <c r="AR63" s="182">
        <f t="shared" si="83"/>
        <v>0</v>
      </c>
      <c r="AS63" s="379">
        <f t="shared" si="84"/>
        <v>0</v>
      </c>
      <c r="AT63" s="185">
        <f t="shared" si="73"/>
        <v>0</v>
      </c>
      <c r="AU63" s="185">
        <f t="shared" si="74"/>
        <v>0</v>
      </c>
      <c r="AV63" s="189"/>
      <c r="AW63" s="184"/>
      <c r="AX63" s="184"/>
      <c r="AY63" s="182">
        <f t="shared" si="85"/>
        <v>0</v>
      </c>
    </row>
    <row r="64" spans="1:69" s="186" customFormat="1" ht="15" customHeight="1" x14ac:dyDescent="0.2">
      <c r="A64" s="260"/>
      <c r="B64" s="260"/>
      <c r="C64" s="260"/>
      <c r="D64" s="260"/>
      <c r="E64" s="260"/>
      <c r="F64" s="260"/>
      <c r="G64" s="179"/>
      <c r="H64" s="180"/>
      <c r="I64" s="181"/>
      <c r="J64" s="379"/>
      <c r="K64" s="185">
        <f t="shared" si="75"/>
        <v>0</v>
      </c>
      <c r="L64" s="182"/>
      <c r="M64" s="183"/>
      <c r="N64" s="184"/>
      <c r="O64" s="184"/>
      <c r="P64" s="182">
        <f t="shared" si="76"/>
        <v>0</v>
      </c>
      <c r="Q64" s="379">
        <f t="shared" si="77"/>
        <v>0</v>
      </c>
      <c r="R64" s="185">
        <f t="shared" si="65"/>
        <v>0</v>
      </c>
      <c r="S64" s="185">
        <f t="shared" si="66"/>
        <v>0</v>
      </c>
      <c r="T64" s="189"/>
      <c r="U64" s="184"/>
      <c r="V64" s="184"/>
      <c r="W64" s="182">
        <f t="shared" si="86"/>
        <v>0</v>
      </c>
      <c r="X64" s="379">
        <f t="shared" si="78"/>
        <v>0</v>
      </c>
      <c r="Y64" s="185">
        <f t="shared" si="67"/>
        <v>0</v>
      </c>
      <c r="Z64" s="185">
        <f t="shared" si="68"/>
        <v>0</v>
      </c>
      <c r="AA64" s="189"/>
      <c r="AB64" s="184"/>
      <c r="AC64" s="184"/>
      <c r="AD64" s="182">
        <f>SUM(Y64:AC64)</f>
        <v>0</v>
      </c>
      <c r="AE64" s="379">
        <f t="shared" si="80"/>
        <v>0</v>
      </c>
      <c r="AF64" s="185">
        <f t="shared" si="69"/>
        <v>0</v>
      </c>
      <c r="AG64" s="185">
        <f t="shared" si="70"/>
        <v>0</v>
      </c>
      <c r="AH64" s="189"/>
      <c r="AI64" s="184"/>
      <c r="AJ64" s="184"/>
      <c r="AK64" s="182">
        <f t="shared" si="81"/>
        <v>0</v>
      </c>
      <c r="AL64" s="379">
        <f t="shared" si="82"/>
        <v>0</v>
      </c>
      <c r="AM64" s="185">
        <f t="shared" si="71"/>
        <v>0</v>
      </c>
      <c r="AN64" s="185">
        <f t="shared" si="72"/>
        <v>0</v>
      </c>
      <c r="AO64" s="189"/>
      <c r="AP64" s="184"/>
      <c r="AQ64" s="184"/>
      <c r="AR64" s="182">
        <f t="shared" si="83"/>
        <v>0</v>
      </c>
      <c r="AS64" s="379">
        <f t="shared" si="84"/>
        <v>0</v>
      </c>
      <c r="AT64" s="185">
        <f t="shared" si="73"/>
        <v>0</v>
      </c>
      <c r="AU64" s="185">
        <f t="shared" si="74"/>
        <v>0</v>
      </c>
      <c r="AV64" s="189"/>
      <c r="AW64" s="184"/>
      <c r="AX64" s="184"/>
      <c r="AY64" s="182">
        <f t="shared" si="85"/>
        <v>0</v>
      </c>
    </row>
    <row r="65" spans="1:69" s="186" customFormat="1" ht="15" customHeight="1" x14ac:dyDescent="0.2">
      <c r="A65" s="260"/>
      <c r="B65" s="260"/>
      <c r="C65" s="260"/>
      <c r="D65" s="260"/>
      <c r="E65" s="260"/>
      <c r="F65" s="260"/>
      <c r="G65" s="179"/>
      <c r="H65" s="180"/>
      <c r="I65" s="181"/>
      <c r="J65" s="379"/>
      <c r="K65" s="185">
        <f t="shared" si="75"/>
        <v>0</v>
      </c>
      <c r="L65" s="182"/>
      <c r="M65" s="183"/>
      <c r="N65" s="184"/>
      <c r="O65" s="184"/>
      <c r="P65" s="182">
        <f>SUM(K65:O65)</f>
        <v>0</v>
      </c>
      <c r="Q65" s="379">
        <f t="shared" si="77"/>
        <v>0</v>
      </c>
      <c r="R65" s="185">
        <f t="shared" si="65"/>
        <v>0</v>
      </c>
      <c r="S65" s="185">
        <f t="shared" si="66"/>
        <v>0</v>
      </c>
      <c r="T65" s="189"/>
      <c r="U65" s="184"/>
      <c r="V65" s="184"/>
      <c r="W65" s="182">
        <f>SUM(R65:V65)</f>
        <v>0</v>
      </c>
      <c r="X65" s="379">
        <f t="shared" si="78"/>
        <v>0</v>
      </c>
      <c r="Y65" s="185">
        <f t="shared" si="67"/>
        <v>0</v>
      </c>
      <c r="Z65" s="185">
        <f t="shared" si="68"/>
        <v>0</v>
      </c>
      <c r="AA65" s="189"/>
      <c r="AB65" s="184"/>
      <c r="AC65" s="184"/>
      <c r="AD65" s="182">
        <f>SUM(Y65:AC65)</f>
        <v>0</v>
      </c>
      <c r="AE65" s="379">
        <f t="shared" si="80"/>
        <v>0</v>
      </c>
      <c r="AF65" s="185">
        <f t="shared" si="69"/>
        <v>0</v>
      </c>
      <c r="AG65" s="185">
        <f t="shared" si="70"/>
        <v>0</v>
      </c>
      <c r="AH65" s="189"/>
      <c r="AI65" s="184"/>
      <c r="AJ65" s="184"/>
      <c r="AK65" s="182">
        <f t="shared" si="81"/>
        <v>0</v>
      </c>
      <c r="AL65" s="379">
        <f t="shared" si="82"/>
        <v>0</v>
      </c>
      <c r="AM65" s="185">
        <f t="shared" si="71"/>
        <v>0</v>
      </c>
      <c r="AN65" s="185">
        <f t="shared" si="72"/>
        <v>0</v>
      </c>
      <c r="AO65" s="189"/>
      <c r="AP65" s="184"/>
      <c r="AQ65" s="184"/>
      <c r="AR65" s="182">
        <f>SUM(AM65:AQ65)</f>
        <v>0</v>
      </c>
      <c r="AS65" s="379">
        <f t="shared" si="84"/>
        <v>0</v>
      </c>
      <c r="AT65" s="185">
        <f t="shared" si="73"/>
        <v>0</v>
      </c>
      <c r="AU65" s="185">
        <f t="shared" si="74"/>
        <v>0</v>
      </c>
      <c r="AV65" s="189"/>
      <c r="AW65" s="184"/>
      <c r="AX65" s="184"/>
      <c r="AY65" s="182">
        <f t="shared" si="85"/>
        <v>0</v>
      </c>
    </row>
    <row r="66" spans="1:69" ht="22.5" customHeight="1" x14ac:dyDescent="0.25">
      <c r="A66" s="489" t="s">
        <v>118</v>
      </c>
      <c r="B66" s="489"/>
      <c r="C66" s="489"/>
      <c r="D66" s="489"/>
      <c r="E66" s="489"/>
      <c r="F66" s="489"/>
      <c r="G66" s="489"/>
      <c r="H66" s="489"/>
      <c r="I66" s="489"/>
      <c r="J66" s="489"/>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89"/>
      <c r="AH66" s="489"/>
      <c r="AI66" s="489"/>
      <c r="AJ66" s="489"/>
      <c r="AK66" s="489"/>
      <c r="AL66" s="489"/>
      <c r="AM66" s="489"/>
      <c r="AN66" s="489"/>
      <c r="AO66" s="489"/>
      <c r="AP66" s="489"/>
      <c r="AQ66" s="489"/>
      <c r="AR66" s="489"/>
      <c r="AS66" s="489"/>
      <c r="AT66" s="489"/>
      <c r="AU66" s="489"/>
      <c r="AV66" s="489"/>
      <c r="AW66" s="489"/>
      <c r="AX66" s="489"/>
      <c r="AY66" s="489"/>
      <c r="AZ66" s="96"/>
      <c r="BA66" s="96"/>
      <c r="BB66" s="96"/>
      <c r="BC66" s="96"/>
      <c r="BD66" s="96"/>
      <c r="BE66" s="96"/>
      <c r="BF66" s="96"/>
      <c r="BG66" s="96"/>
      <c r="BH66" s="96"/>
      <c r="BI66" s="96"/>
      <c r="BJ66" s="96"/>
      <c r="BK66" s="96"/>
      <c r="BL66" s="96"/>
      <c r="BM66" s="96"/>
      <c r="BN66" s="96"/>
      <c r="BO66" s="96"/>
      <c r="BP66" s="96"/>
      <c r="BQ66" s="96"/>
    </row>
    <row r="67" spans="1:69" ht="21" customHeight="1" x14ac:dyDescent="0.25">
      <c r="A67" s="97" t="s">
        <v>145</v>
      </c>
      <c r="B67" s="97" t="str">
        <f>B4</f>
        <v>FY22-23</v>
      </c>
      <c r="C67" s="97" t="str">
        <f>C4</f>
        <v>FY23-24</v>
      </c>
      <c r="D67" s="97" t="str">
        <f>D4</f>
        <v>FY24-25</v>
      </c>
      <c r="E67" s="97" t="str">
        <f>E4</f>
        <v>FY25-26</v>
      </c>
      <c r="F67" s="97" t="str">
        <f>F4</f>
        <v>FY26-27</v>
      </c>
      <c r="G67" s="97"/>
      <c r="H67" s="97"/>
      <c r="I67" s="97"/>
      <c r="J67" s="97"/>
      <c r="K67" s="378"/>
      <c r="L67" s="378"/>
      <c r="M67" s="97"/>
      <c r="N67" s="97"/>
      <c r="O67" s="97"/>
      <c r="P67" s="97"/>
      <c r="Q67" s="97"/>
      <c r="R67" s="378"/>
      <c r="S67" s="97"/>
      <c r="T67" s="97"/>
      <c r="U67" s="97"/>
      <c r="V67" s="97"/>
      <c r="W67" s="97"/>
      <c r="X67" s="97"/>
      <c r="Y67" s="378"/>
      <c r="Z67" s="97"/>
      <c r="AA67" s="97"/>
      <c r="AB67" s="97"/>
      <c r="AC67" s="97"/>
      <c r="AD67" s="97"/>
      <c r="AE67" s="97"/>
      <c r="AF67" s="378"/>
      <c r="AG67" s="97"/>
      <c r="AH67" s="97"/>
      <c r="AI67" s="97"/>
      <c r="AJ67" s="97"/>
      <c r="AK67" s="97"/>
      <c r="AL67" s="97"/>
      <c r="AM67" s="378"/>
      <c r="AN67" s="97"/>
      <c r="AO67" s="97"/>
      <c r="AP67" s="97"/>
      <c r="AQ67" s="97"/>
      <c r="AR67" s="97"/>
      <c r="AS67" s="97"/>
      <c r="AT67" s="378"/>
      <c r="AU67" s="97"/>
      <c r="AV67" s="97"/>
      <c r="AW67" s="97"/>
      <c r="AX67" s="97"/>
      <c r="AY67" s="97"/>
      <c r="AZ67" s="96"/>
      <c r="BA67" s="96"/>
      <c r="BB67" s="96"/>
      <c r="BC67" s="96"/>
      <c r="BD67" s="96"/>
      <c r="BE67" s="96"/>
      <c r="BF67" s="96"/>
      <c r="BG67" s="96"/>
      <c r="BH67" s="96"/>
      <c r="BI67" s="96"/>
      <c r="BJ67" s="96"/>
      <c r="BK67" s="96"/>
      <c r="BL67" s="96"/>
      <c r="BM67" s="96"/>
      <c r="BN67" s="96"/>
      <c r="BO67" s="96"/>
      <c r="BP67" s="96"/>
      <c r="BQ67" s="96"/>
    </row>
    <row r="68" spans="1:69" s="186" customFormat="1" ht="15" customHeight="1" x14ac:dyDescent="0.2">
      <c r="A68" s="260"/>
      <c r="B68" s="260"/>
      <c r="C68" s="260"/>
      <c r="D68" s="260"/>
      <c r="E68" s="260"/>
      <c r="F68" s="260"/>
      <c r="G68" s="179"/>
      <c r="H68" s="180"/>
      <c r="I68" s="181"/>
      <c r="J68" s="379"/>
      <c r="K68" s="184">
        <f>A68</f>
        <v>0</v>
      </c>
      <c r="L68" s="182"/>
      <c r="M68" s="183"/>
      <c r="N68" s="184"/>
      <c r="O68" s="184"/>
      <c r="P68" s="182">
        <f>SUM(K68:O68)</f>
        <v>0</v>
      </c>
      <c r="Q68" s="379">
        <f>J68</f>
        <v>0</v>
      </c>
      <c r="R68" s="184">
        <f t="shared" ref="R68:R87" si="152">B68</f>
        <v>0</v>
      </c>
      <c r="S68" s="185">
        <f t="shared" ref="S68:S87" si="153">0.1116*R68</f>
        <v>0</v>
      </c>
      <c r="T68" s="189"/>
      <c r="U68" s="184"/>
      <c r="V68" s="184"/>
      <c r="W68" s="182">
        <f>SUM(R68:V68)</f>
        <v>0</v>
      </c>
      <c r="X68" s="379">
        <f>Q68</f>
        <v>0</v>
      </c>
      <c r="Y68" s="184">
        <f t="shared" ref="Y68:Y87" si="154">C68</f>
        <v>0</v>
      </c>
      <c r="Z68" s="185">
        <f t="shared" ref="Z68:Z87" si="155">0.1116*Y68</f>
        <v>0</v>
      </c>
      <c r="AA68" s="189"/>
      <c r="AB68" s="184"/>
      <c r="AC68" s="184"/>
      <c r="AD68" s="182">
        <f>SUM(Y68:AC68)</f>
        <v>0</v>
      </c>
      <c r="AE68" s="379">
        <f>X68</f>
        <v>0</v>
      </c>
      <c r="AF68" s="184">
        <f t="shared" ref="AF68:AF87" si="156">D68</f>
        <v>0</v>
      </c>
      <c r="AG68" s="185">
        <f t="shared" ref="AG68:AG87" si="157">0.1116*AF68</f>
        <v>0</v>
      </c>
      <c r="AH68" s="189"/>
      <c r="AI68" s="184"/>
      <c r="AJ68" s="184"/>
      <c r="AK68" s="182">
        <f>SUM(AF68:AJ68)</f>
        <v>0</v>
      </c>
      <c r="AL68" s="379">
        <f>AE68</f>
        <v>0</v>
      </c>
      <c r="AM68" s="184">
        <f t="shared" ref="AM68:AM87" si="158">E68</f>
        <v>0</v>
      </c>
      <c r="AN68" s="185">
        <f t="shared" ref="AN68:AN87" si="159">0.1116*AM68</f>
        <v>0</v>
      </c>
      <c r="AO68" s="189"/>
      <c r="AP68" s="184"/>
      <c r="AQ68" s="184"/>
      <c r="AR68" s="182">
        <f>SUM(AM68:AQ68)</f>
        <v>0</v>
      </c>
      <c r="AS68" s="379">
        <f>AL68</f>
        <v>0</v>
      </c>
      <c r="AT68" s="184">
        <f t="shared" ref="AT68:AT87" si="160">F68</f>
        <v>0</v>
      </c>
      <c r="AU68" s="185">
        <f t="shared" ref="AU68:AU87" si="161">0.1116*AT68</f>
        <v>0</v>
      </c>
      <c r="AV68" s="189"/>
      <c r="AW68" s="184"/>
      <c r="AX68" s="184"/>
      <c r="AY68" s="182">
        <f>SUM(AT68:AX68)</f>
        <v>0</v>
      </c>
    </row>
    <row r="69" spans="1:69" s="186" customFormat="1" ht="15" customHeight="1" x14ac:dyDescent="0.2">
      <c r="A69" s="260"/>
      <c r="B69" s="260"/>
      <c r="C69" s="260"/>
      <c r="D69" s="260"/>
      <c r="E69" s="260"/>
      <c r="F69" s="260"/>
      <c r="G69" s="179"/>
      <c r="H69" s="180"/>
      <c r="I69" s="181"/>
      <c r="J69" s="379"/>
      <c r="K69" s="184">
        <f t="shared" ref="K69:K87" si="162">A69</f>
        <v>0</v>
      </c>
      <c r="L69" s="182"/>
      <c r="M69" s="183"/>
      <c r="N69" s="184"/>
      <c r="O69" s="184"/>
      <c r="P69" s="182">
        <f t="shared" ref="P69:P87" si="163">SUM(K69:O69)</f>
        <v>0</v>
      </c>
      <c r="Q69" s="379">
        <f t="shared" ref="Q69:Q87" si="164">J69</f>
        <v>0</v>
      </c>
      <c r="R69" s="184">
        <f t="shared" si="152"/>
        <v>0</v>
      </c>
      <c r="S69" s="185">
        <f t="shared" si="153"/>
        <v>0</v>
      </c>
      <c r="T69" s="189"/>
      <c r="U69" s="184"/>
      <c r="V69" s="184"/>
      <c r="W69" s="182">
        <f t="shared" ref="W69:W87" si="165">SUM(R69:V69)</f>
        <v>0</v>
      </c>
      <c r="X69" s="379">
        <f t="shared" ref="X69:X87" si="166">Q69</f>
        <v>0</v>
      </c>
      <c r="Y69" s="184">
        <f t="shared" si="154"/>
        <v>0</v>
      </c>
      <c r="Z69" s="185">
        <f t="shared" si="155"/>
        <v>0</v>
      </c>
      <c r="AA69" s="189"/>
      <c r="AB69" s="184"/>
      <c r="AC69" s="184"/>
      <c r="AD69" s="182">
        <f t="shared" ref="AD69:AD86" si="167">SUM(Y69:AC69)</f>
        <v>0</v>
      </c>
      <c r="AE69" s="379">
        <f t="shared" ref="AE69:AE87" si="168">X69</f>
        <v>0</v>
      </c>
      <c r="AF69" s="184">
        <f t="shared" si="156"/>
        <v>0</v>
      </c>
      <c r="AG69" s="185">
        <f t="shared" si="157"/>
        <v>0</v>
      </c>
      <c r="AH69" s="189"/>
      <c r="AI69" s="184"/>
      <c r="AJ69" s="184"/>
      <c r="AK69" s="182">
        <f t="shared" ref="AK69:AK86" si="169">SUM(AF69:AJ69)</f>
        <v>0</v>
      </c>
      <c r="AL69" s="379">
        <f t="shared" ref="AL69:AL87" si="170">AE69</f>
        <v>0</v>
      </c>
      <c r="AM69" s="184">
        <f t="shared" si="158"/>
        <v>0</v>
      </c>
      <c r="AN69" s="185">
        <f t="shared" si="159"/>
        <v>0</v>
      </c>
      <c r="AO69" s="189"/>
      <c r="AP69" s="184"/>
      <c r="AQ69" s="184"/>
      <c r="AR69" s="182">
        <f t="shared" ref="AR69:AR86" si="171">SUM(AM69:AQ69)</f>
        <v>0</v>
      </c>
      <c r="AS69" s="379">
        <f t="shared" ref="AS69:AS87" si="172">AL69</f>
        <v>0</v>
      </c>
      <c r="AT69" s="184">
        <f t="shared" si="160"/>
        <v>0</v>
      </c>
      <c r="AU69" s="185">
        <f t="shared" si="161"/>
        <v>0</v>
      </c>
      <c r="AV69" s="189"/>
      <c r="AW69" s="184"/>
      <c r="AX69" s="184"/>
      <c r="AY69" s="182">
        <f t="shared" ref="AY69:AY86" si="173">SUM(AT69:AX69)</f>
        <v>0</v>
      </c>
    </row>
    <row r="70" spans="1:69" s="186" customFormat="1" ht="15" customHeight="1" x14ac:dyDescent="0.2">
      <c r="A70" s="260"/>
      <c r="B70" s="260"/>
      <c r="C70" s="260"/>
      <c r="D70" s="260"/>
      <c r="E70" s="260"/>
      <c r="F70" s="260"/>
      <c r="G70" s="179"/>
      <c r="H70" s="180"/>
      <c r="I70" s="181"/>
      <c r="J70" s="379"/>
      <c r="K70" s="184">
        <f t="shared" si="162"/>
        <v>0</v>
      </c>
      <c r="L70" s="182"/>
      <c r="M70" s="183"/>
      <c r="N70" s="184"/>
      <c r="O70" s="184"/>
      <c r="P70" s="182">
        <f t="shared" si="163"/>
        <v>0</v>
      </c>
      <c r="Q70" s="379">
        <f t="shared" si="164"/>
        <v>0</v>
      </c>
      <c r="R70" s="184">
        <f t="shared" si="152"/>
        <v>0</v>
      </c>
      <c r="S70" s="185">
        <f t="shared" si="153"/>
        <v>0</v>
      </c>
      <c r="T70" s="189"/>
      <c r="U70" s="184"/>
      <c r="V70" s="184"/>
      <c r="W70" s="182">
        <f t="shared" si="165"/>
        <v>0</v>
      </c>
      <c r="X70" s="379">
        <f t="shared" si="166"/>
        <v>0</v>
      </c>
      <c r="Y70" s="184">
        <f t="shared" si="154"/>
        <v>0</v>
      </c>
      <c r="Z70" s="185">
        <f t="shared" si="155"/>
        <v>0</v>
      </c>
      <c r="AA70" s="189"/>
      <c r="AB70" s="184"/>
      <c r="AC70" s="184"/>
      <c r="AD70" s="182">
        <f t="shared" si="167"/>
        <v>0</v>
      </c>
      <c r="AE70" s="379">
        <f t="shared" si="168"/>
        <v>0</v>
      </c>
      <c r="AF70" s="184">
        <f t="shared" si="156"/>
        <v>0</v>
      </c>
      <c r="AG70" s="185">
        <f t="shared" si="157"/>
        <v>0</v>
      </c>
      <c r="AH70" s="189"/>
      <c r="AI70" s="184"/>
      <c r="AJ70" s="184"/>
      <c r="AK70" s="182">
        <f t="shared" si="169"/>
        <v>0</v>
      </c>
      <c r="AL70" s="379">
        <f t="shared" si="170"/>
        <v>0</v>
      </c>
      <c r="AM70" s="184">
        <f t="shared" si="158"/>
        <v>0</v>
      </c>
      <c r="AN70" s="185">
        <f t="shared" si="159"/>
        <v>0</v>
      </c>
      <c r="AO70" s="189"/>
      <c r="AP70" s="184"/>
      <c r="AQ70" s="184"/>
      <c r="AR70" s="182">
        <f t="shared" si="171"/>
        <v>0</v>
      </c>
      <c r="AS70" s="379">
        <f t="shared" si="172"/>
        <v>0</v>
      </c>
      <c r="AT70" s="184">
        <f t="shared" si="160"/>
        <v>0</v>
      </c>
      <c r="AU70" s="185">
        <f t="shared" si="161"/>
        <v>0</v>
      </c>
      <c r="AV70" s="189"/>
      <c r="AW70" s="184"/>
      <c r="AX70" s="184"/>
      <c r="AY70" s="182">
        <f t="shared" si="173"/>
        <v>0</v>
      </c>
    </row>
    <row r="71" spans="1:69" s="186" customFormat="1" ht="15" customHeight="1" x14ac:dyDescent="0.2">
      <c r="A71" s="260"/>
      <c r="B71" s="260"/>
      <c r="C71" s="260"/>
      <c r="D71" s="260"/>
      <c r="E71" s="260"/>
      <c r="F71" s="260"/>
      <c r="G71" s="179"/>
      <c r="H71" s="180"/>
      <c r="I71" s="181"/>
      <c r="J71" s="379"/>
      <c r="K71" s="184">
        <f t="shared" si="162"/>
        <v>0</v>
      </c>
      <c r="L71" s="182"/>
      <c r="M71" s="183"/>
      <c r="N71" s="184"/>
      <c r="O71" s="184"/>
      <c r="P71" s="182">
        <f t="shared" si="163"/>
        <v>0</v>
      </c>
      <c r="Q71" s="379">
        <f t="shared" si="164"/>
        <v>0</v>
      </c>
      <c r="R71" s="184">
        <f t="shared" si="152"/>
        <v>0</v>
      </c>
      <c r="S71" s="185">
        <f t="shared" si="153"/>
        <v>0</v>
      </c>
      <c r="T71" s="189"/>
      <c r="U71" s="184"/>
      <c r="V71" s="184"/>
      <c r="W71" s="182">
        <f t="shared" si="165"/>
        <v>0</v>
      </c>
      <c r="X71" s="379">
        <f t="shared" si="166"/>
        <v>0</v>
      </c>
      <c r="Y71" s="184">
        <f t="shared" si="154"/>
        <v>0</v>
      </c>
      <c r="Z71" s="185">
        <f t="shared" si="155"/>
        <v>0</v>
      </c>
      <c r="AA71" s="189"/>
      <c r="AB71" s="184"/>
      <c r="AC71" s="184"/>
      <c r="AD71" s="182">
        <f>SUM(Y71:AC71)</f>
        <v>0</v>
      </c>
      <c r="AE71" s="379">
        <f t="shared" si="168"/>
        <v>0</v>
      </c>
      <c r="AF71" s="184">
        <f t="shared" si="156"/>
        <v>0</v>
      </c>
      <c r="AG71" s="185">
        <f t="shared" si="157"/>
        <v>0</v>
      </c>
      <c r="AH71" s="189"/>
      <c r="AI71" s="184"/>
      <c r="AJ71" s="184"/>
      <c r="AK71" s="182">
        <f t="shared" si="169"/>
        <v>0</v>
      </c>
      <c r="AL71" s="379">
        <f t="shared" si="170"/>
        <v>0</v>
      </c>
      <c r="AM71" s="184">
        <f t="shared" si="158"/>
        <v>0</v>
      </c>
      <c r="AN71" s="185">
        <f t="shared" si="159"/>
        <v>0</v>
      </c>
      <c r="AO71" s="189"/>
      <c r="AP71" s="184"/>
      <c r="AQ71" s="184"/>
      <c r="AR71" s="182">
        <f t="shared" si="171"/>
        <v>0</v>
      </c>
      <c r="AS71" s="379">
        <f t="shared" si="172"/>
        <v>0</v>
      </c>
      <c r="AT71" s="184">
        <f t="shared" si="160"/>
        <v>0</v>
      </c>
      <c r="AU71" s="185">
        <f t="shared" si="161"/>
        <v>0</v>
      </c>
      <c r="AV71" s="189"/>
      <c r="AW71" s="184"/>
      <c r="AX71" s="184"/>
      <c r="AY71" s="182">
        <f t="shared" si="173"/>
        <v>0</v>
      </c>
    </row>
    <row r="72" spans="1:69" s="186" customFormat="1" ht="15" customHeight="1" x14ac:dyDescent="0.2">
      <c r="A72" s="260"/>
      <c r="B72" s="260"/>
      <c r="C72" s="260"/>
      <c r="D72" s="260"/>
      <c r="E72" s="260"/>
      <c r="F72" s="260"/>
      <c r="G72" s="179"/>
      <c r="H72" s="180"/>
      <c r="I72" s="181"/>
      <c r="J72" s="379"/>
      <c r="K72" s="184">
        <f t="shared" si="162"/>
        <v>0</v>
      </c>
      <c r="L72" s="182"/>
      <c r="M72" s="183"/>
      <c r="N72" s="184"/>
      <c r="O72" s="184"/>
      <c r="P72" s="182">
        <f>SUM(K72:O72)</f>
        <v>0</v>
      </c>
      <c r="Q72" s="379">
        <f t="shared" si="164"/>
        <v>0</v>
      </c>
      <c r="R72" s="184">
        <f t="shared" si="152"/>
        <v>0</v>
      </c>
      <c r="S72" s="185">
        <f t="shared" si="153"/>
        <v>0</v>
      </c>
      <c r="T72" s="189"/>
      <c r="U72" s="184"/>
      <c r="V72" s="184"/>
      <c r="W72" s="182">
        <f>SUM(R72:V72)</f>
        <v>0</v>
      </c>
      <c r="X72" s="379">
        <f t="shared" si="166"/>
        <v>0</v>
      </c>
      <c r="Y72" s="184">
        <f t="shared" si="154"/>
        <v>0</v>
      </c>
      <c r="Z72" s="185">
        <f t="shared" si="155"/>
        <v>0</v>
      </c>
      <c r="AA72" s="189"/>
      <c r="AB72" s="184"/>
      <c r="AC72" s="184"/>
      <c r="AD72" s="182">
        <f t="shared" ref="AD72:AD75" si="174">SUM(Y72:AC72)</f>
        <v>0</v>
      </c>
      <c r="AE72" s="379">
        <f t="shared" si="168"/>
        <v>0</v>
      </c>
      <c r="AF72" s="184">
        <f t="shared" si="156"/>
        <v>0</v>
      </c>
      <c r="AG72" s="185">
        <f t="shared" si="157"/>
        <v>0</v>
      </c>
      <c r="AH72" s="189"/>
      <c r="AI72" s="184"/>
      <c r="AJ72" s="184"/>
      <c r="AK72" s="182">
        <f t="shared" si="169"/>
        <v>0</v>
      </c>
      <c r="AL72" s="379">
        <f t="shared" si="170"/>
        <v>0</v>
      </c>
      <c r="AM72" s="184">
        <f t="shared" si="158"/>
        <v>0</v>
      </c>
      <c r="AN72" s="185">
        <f t="shared" si="159"/>
        <v>0</v>
      </c>
      <c r="AO72" s="189"/>
      <c r="AP72" s="184"/>
      <c r="AQ72" s="184"/>
      <c r="AR72" s="182">
        <f t="shared" si="171"/>
        <v>0</v>
      </c>
      <c r="AS72" s="379">
        <f t="shared" si="172"/>
        <v>0</v>
      </c>
      <c r="AT72" s="184">
        <f t="shared" si="160"/>
        <v>0</v>
      </c>
      <c r="AU72" s="185">
        <f t="shared" si="161"/>
        <v>0</v>
      </c>
      <c r="AV72" s="189"/>
      <c r="AW72" s="184"/>
      <c r="AX72" s="184"/>
      <c r="AY72" s="182">
        <f t="shared" si="173"/>
        <v>0</v>
      </c>
    </row>
    <row r="73" spans="1:69" s="186" customFormat="1" ht="15" customHeight="1" x14ac:dyDescent="0.2">
      <c r="A73" s="260"/>
      <c r="B73" s="260"/>
      <c r="C73" s="260"/>
      <c r="D73" s="260"/>
      <c r="E73" s="260"/>
      <c r="F73" s="260"/>
      <c r="G73" s="179"/>
      <c r="H73" s="180"/>
      <c r="I73" s="181"/>
      <c r="J73" s="379"/>
      <c r="K73" s="184">
        <f t="shared" si="162"/>
        <v>0</v>
      </c>
      <c r="L73" s="182"/>
      <c r="M73" s="183"/>
      <c r="N73" s="184"/>
      <c r="O73" s="184"/>
      <c r="P73" s="182">
        <f t="shared" ref="P73:P76" si="175">SUM(K73:O73)</f>
        <v>0</v>
      </c>
      <c r="Q73" s="379">
        <f t="shared" si="164"/>
        <v>0</v>
      </c>
      <c r="R73" s="184">
        <f t="shared" si="152"/>
        <v>0</v>
      </c>
      <c r="S73" s="185">
        <f t="shared" si="153"/>
        <v>0</v>
      </c>
      <c r="T73" s="189"/>
      <c r="U73" s="184"/>
      <c r="V73" s="184"/>
      <c r="W73" s="182">
        <f>SUM(R73:V73)</f>
        <v>0</v>
      </c>
      <c r="X73" s="379">
        <f t="shared" si="166"/>
        <v>0</v>
      </c>
      <c r="Y73" s="184">
        <f t="shared" si="154"/>
        <v>0</v>
      </c>
      <c r="Z73" s="185">
        <f t="shared" si="155"/>
        <v>0</v>
      </c>
      <c r="AA73" s="189"/>
      <c r="AB73" s="184"/>
      <c r="AC73" s="184"/>
      <c r="AD73" s="182">
        <f t="shared" si="174"/>
        <v>0</v>
      </c>
      <c r="AE73" s="379">
        <f t="shared" si="168"/>
        <v>0</v>
      </c>
      <c r="AF73" s="184">
        <f t="shared" si="156"/>
        <v>0</v>
      </c>
      <c r="AG73" s="185">
        <f t="shared" si="157"/>
        <v>0</v>
      </c>
      <c r="AH73" s="189"/>
      <c r="AI73" s="184"/>
      <c r="AJ73" s="184"/>
      <c r="AK73" s="182">
        <f>SUM(AF73:AJ73)</f>
        <v>0</v>
      </c>
      <c r="AL73" s="379">
        <f t="shared" si="170"/>
        <v>0</v>
      </c>
      <c r="AM73" s="184">
        <f t="shared" si="158"/>
        <v>0</v>
      </c>
      <c r="AN73" s="185">
        <f t="shared" si="159"/>
        <v>0</v>
      </c>
      <c r="AO73" s="189"/>
      <c r="AP73" s="184"/>
      <c r="AQ73" s="184"/>
      <c r="AR73" s="182">
        <f t="shared" si="171"/>
        <v>0</v>
      </c>
      <c r="AS73" s="379">
        <f t="shared" si="172"/>
        <v>0</v>
      </c>
      <c r="AT73" s="184">
        <f t="shared" si="160"/>
        <v>0</v>
      </c>
      <c r="AU73" s="185">
        <f t="shared" si="161"/>
        <v>0</v>
      </c>
      <c r="AV73" s="189"/>
      <c r="AW73" s="184"/>
      <c r="AX73" s="184"/>
      <c r="AY73" s="182">
        <f t="shared" si="173"/>
        <v>0</v>
      </c>
    </row>
    <row r="74" spans="1:69" s="186" customFormat="1" ht="15" customHeight="1" x14ac:dyDescent="0.2">
      <c r="A74" s="260"/>
      <c r="B74" s="260"/>
      <c r="C74" s="260"/>
      <c r="D74" s="260"/>
      <c r="E74" s="260"/>
      <c r="F74" s="260"/>
      <c r="G74" s="179"/>
      <c r="H74" s="180"/>
      <c r="I74" s="181"/>
      <c r="J74" s="379"/>
      <c r="K74" s="184">
        <f t="shared" si="162"/>
        <v>0</v>
      </c>
      <c r="L74" s="182"/>
      <c r="M74" s="183"/>
      <c r="N74" s="184"/>
      <c r="O74" s="184"/>
      <c r="P74" s="182">
        <f t="shared" si="175"/>
        <v>0</v>
      </c>
      <c r="Q74" s="379">
        <f t="shared" si="164"/>
        <v>0</v>
      </c>
      <c r="R74" s="184">
        <f t="shared" si="152"/>
        <v>0</v>
      </c>
      <c r="S74" s="185">
        <f t="shared" si="153"/>
        <v>0</v>
      </c>
      <c r="T74" s="189"/>
      <c r="U74" s="184"/>
      <c r="V74" s="184"/>
      <c r="W74" s="182">
        <f t="shared" ref="W74:W76" si="176">SUM(R74:V74)</f>
        <v>0</v>
      </c>
      <c r="X74" s="379">
        <f t="shared" si="166"/>
        <v>0</v>
      </c>
      <c r="Y74" s="184">
        <f t="shared" si="154"/>
        <v>0</v>
      </c>
      <c r="Z74" s="185">
        <f t="shared" si="155"/>
        <v>0</v>
      </c>
      <c r="AA74" s="189"/>
      <c r="AB74" s="184"/>
      <c r="AC74" s="184"/>
      <c r="AD74" s="182">
        <f t="shared" si="174"/>
        <v>0</v>
      </c>
      <c r="AE74" s="379">
        <f t="shared" si="168"/>
        <v>0</v>
      </c>
      <c r="AF74" s="184">
        <f t="shared" si="156"/>
        <v>0</v>
      </c>
      <c r="AG74" s="185">
        <f t="shared" si="157"/>
        <v>0</v>
      </c>
      <c r="AH74" s="189"/>
      <c r="AI74" s="184"/>
      <c r="AJ74" s="184"/>
      <c r="AK74" s="182">
        <f t="shared" ref="AK74:AK76" si="177">SUM(AF74:AJ74)</f>
        <v>0</v>
      </c>
      <c r="AL74" s="379">
        <f t="shared" si="170"/>
        <v>0</v>
      </c>
      <c r="AM74" s="184">
        <f t="shared" si="158"/>
        <v>0</v>
      </c>
      <c r="AN74" s="185">
        <f t="shared" si="159"/>
        <v>0</v>
      </c>
      <c r="AO74" s="189"/>
      <c r="AP74" s="184"/>
      <c r="AQ74" s="184"/>
      <c r="AR74" s="182">
        <f t="shared" si="171"/>
        <v>0</v>
      </c>
      <c r="AS74" s="379">
        <f t="shared" si="172"/>
        <v>0</v>
      </c>
      <c r="AT74" s="184">
        <f t="shared" si="160"/>
        <v>0</v>
      </c>
      <c r="AU74" s="185">
        <f t="shared" si="161"/>
        <v>0</v>
      </c>
      <c r="AV74" s="189"/>
      <c r="AW74" s="184"/>
      <c r="AX74" s="184"/>
      <c r="AY74" s="182">
        <f t="shared" si="173"/>
        <v>0</v>
      </c>
    </row>
    <row r="75" spans="1:69" s="186" customFormat="1" ht="15" customHeight="1" x14ac:dyDescent="0.2">
      <c r="A75" s="260"/>
      <c r="B75" s="260"/>
      <c r="C75" s="260"/>
      <c r="D75" s="260"/>
      <c r="E75" s="260"/>
      <c r="F75" s="260"/>
      <c r="G75" s="179"/>
      <c r="H75" s="180"/>
      <c r="I75" s="181"/>
      <c r="J75" s="379"/>
      <c r="K75" s="184">
        <f t="shared" ref="K75:K76" si="178">A75</f>
        <v>0</v>
      </c>
      <c r="L75" s="182"/>
      <c r="M75" s="183"/>
      <c r="N75" s="184"/>
      <c r="O75" s="184"/>
      <c r="P75" s="182">
        <f t="shared" si="175"/>
        <v>0</v>
      </c>
      <c r="Q75" s="379">
        <f t="shared" si="164"/>
        <v>0</v>
      </c>
      <c r="R75" s="184">
        <f t="shared" ref="R75:R76" si="179">B75</f>
        <v>0</v>
      </c>
      <c r="S75" s="185">
        <f t="shared" ref="S75:S76" si="180">0.1116*R75</f>
        <v>0</v>
      </c>
      <c r="T75" s="189"/>
      <c r="U75" s="184"/>
      <c r="V75" s="184"/>
      <c r="W75" s="182">
        <f t="shared" si="176"/>
        <v>0</v>
      </c>
      <c r="X75" s="379">
        <f t="shared" si="166"/>
        <v>0</v>
      </c>
      <c r="Y75" s="184">
        <f t="shared" ref="Y75:Y76" si="181">C75</f>
        <v>0</v>
      </c>
      <c r="Z75" s="185">
        <f t="shared" ref="Z75:Z76" si="182">0.1116*Y75</f>
        <v>0</v>
      </c>
      <c r="AA75" s="189"/>
      <c r="AB75" s="184"/>
      <c r="AC75" s="184"/>
      <c r="AD75" s="182">
        <f t="shared" si="174"/>
        <v>0</v>
      </c>
      <c r="AE75" s="379">
        <f t="shared" si="168"/>
        <v>0</v>
      </c>
      <c r="AF75" s="184">
        <f t="shared" ref="AF75:AF76" si="183">D75</f>
        <v>0</v>
      </c>
      <c r="AG75" s="185">
        <f t="shared" ref="AG75:AG76" si="184">0.1116*AF75</f>
        <v>0</v>
      </c>
      <c r="AH75" s="189"/>
      <c r="AI75" s="184"/>
      <c r="AJ75" s="184"/>
      <c r="AK75" s="182">
        <f t="shared" si="177"/>
        <v>0</v>
      </c>
      <c r="AL75" s="379">
        <f t="shared" si="170"/>
        <v>0</v>
      </c>
      <c r="AM75" s="184">
        <f t="shared" ref="AM75:AM76" si="185">E75</f>
        <v>0</v>
      </c>
      <c r="AN75" s="185">
        <f t="shared" ref="AN75:AN76" si="186">0.1116*AM75</f>
        <v>0</v>
      </c>
      <c r="AO75" s="189"/>
      <c r="AP75" s="184"/>
      <c r="AQ75" s="184"/>
      <c r="AR75" s="182">
        <f t="shared" ref="AR75:AR76" si="187">SUM(AM75:AQ75)</f>
        <v>0</v>
      </c>
      <c r="AS75" s="379">
        <f t="shared" si="172"/>
        <v>0</v>
      </c>
      <c r="AT75" s="184">
        <f t="shared" ref="AT75:AT76" si="188">F75</f>
        <v>0</v>
      </c>
      <c r="AU75" s="185">
        <f t="shared" ref="AU75:AU76" si="189">0.1116*AT75</f>
        <v>0</v>
      </c>
      <c r="AV75" s="189"/>
      <c r="AW75" s="184"/>
      <c r="AX75" s="184"/>
      <c r="AY75" s="182">
        <f t="shared" ref="AY75:AY76" si="190">SUM(AT75:AX75)</f>
        <v>0</v>
      </c>
    </row>
    <row r="76" spans="1:69" s="186" customFormat="1" ht="15" customHeight="1" x14ac:dyDescent="0.2">
      <c r="A76" s="260"/>
      <c r="B76" s="260"/>
      <c r="C76" s="260"/>
      <c r="D76" s="260"/>
      <c r="E76" s="260"/>
      <c r="F76" s="260"/>
      <c r="G76" s="179"/>
      <c r="H76" s="180"/>
      <c r="I76" s="181"/>
      <c r="J76" s="379"/>
      <c r="K76" s="184">
        <f t="shared" si="178"/>
        <v>0</v>
      </c>
      <c r="L76" s="182"/>
      <c r="M76" s="183"/>
      <c r="N76" s="184"/>
      <c r="O76" s="184"/>
      <c r="P76" s="182">
        <f t="shared" si="175"/>
        <v>0</v>
      </c>
      <c r="Q76" s="379">
        <f t="shared" si="164"/>
        <v>0</v>
      </c>
      <c r="R76" s="184">
        <f t="shared" si="179"/>
        <v>0</v>
      </c>
      <c r="S76" s="185">
        <f t="shared" si="180"/>
        <v>0</v>
      </c>
      <c r="T76" s="189"/>
      <c r="U76" s="184"/>
      <c r="V76" s="184"/>
      <c r="W76" s="182">
        <f t="shared" si="176"/>
        <v>0</v>
      </c>
      <c r="X76" s="379">
        <f t="shared" si="166"/>
        <v>0</v>
      </c>
      <c r="Y76" s="184">
        <f t="shared" si="181"/>
        <v>0</v>
      </c>
      <c r="Z76" s="185">
        <f t="shared" si="182"/>
        <v>0</v>
      </c>
      <c r="AA76" s="189"/>
      <c r="AB76" s="184"/>
      <c r="AC76" s="184"/>
      <c r="AD76" s="182">
        <f>SUM(Y76:AC76)</f>
        <v>0</v>
      </c>
      <c r="AE76" s="379">
        <f t="shared" si="168"/>
        <v>0</v>
      </c>
      <c r="AF76" s="184">
        <f t="shared" si="183"/>
        <v>0</v>
      </c>
      <c r="AG76" s="185">
        <f t="shared" si="184"/>
        <v>0</v>
      </c>
      <c r="AH76" s="189"/>
      <c r="AI76" s="184"/>
      <c r="AJ76" s="184"/>
      <c r="AK76" s="182">
        <f t="shared" si="177"/>
        <v>0</v>
      </c>
      <c r="AL76" s="379">
        <f t="shared" si="170"/>
        <v>0</v>
      </c>
      <c r="AM76" s="184">
        <f t="shared" si="185"/>
        <v>0</v>
      </c>
      <c r="AN76" s="185">
        <f t="shared" si="186"/>
        <v>0</v>
      </c>
      <c r="AO76" s="189"/>
      <c r="AP76" s="184"/>
      <c r="AQ76" s="184"/>
      <c r="AR76" s="182">
        <f t="shared" si="187"/>
        <v>0</v>
      </c>
      <c r="AS76" s="379">
        <f t="shared" si="172"/>
        <v>0</v>
      </c>
      <c r="AT76" s="184">
        <f t="shared" si="188"/>
        <v>0</v>
      </c>
      <c r="AU76" s="185">
        <f t="shared" si="189"/>
        <v>0</v>
      </c>
      <c r="AV76" s="189"/>
      <c r="AW76" s="184"/>
      <c r="AX76" s="184"/>
      <c r="AY76" s="182">
        <f t="shared" si="190"/>
        <v>0</v>
      </c>
    </row>
    <row r="77" spans="1:69" s="186" customFormat="1" ht="15" customHeight="1" x14ac:dyDescent="0.2">
      <c r="A77" s="260"/>
      <c r="B77" s="260"/>
      <c r="C77" s="260"/>
      <c r="D77" s="260"/>
      <c r="E77" s="260"/>
      <c r="F77" s="260"/>
      <c r="G77" s="179"/>
      <c r="H77" s="180"/>
      <c r="I77" s="181"/>
      <c r="J77" s="379"/>
      <c r="K77" s="184">
        <f t="shared" ref="K77:K81" si="191">A77</f>
        <v>0</v>
      </c>
      <c r="L77" s="182"/>
      <c r="M77" s="183"/>
      <c r="N77" s="184"/>
      <c r="O77" s="184"/>
      <c r="P77" s="182">
        <f t="shared" ref="P77:P78" si="192">SUM(K77:O77)</f>
        <v>0</v>
      </c>
      <c r="Q77" s="379">
        <f t="shared" si="164"/>
        <v>0</v>
      </c>
      <c r="R77" s="184">
        <f t="shared" ref="R77:R81" si="193">B77</f>
        <v>0</v>
      </c>
      <c r="S77" s="185">
        <f t="shared" ref="S77:S81" si="194">0.1116*R77</f>
        <v>0</v>
      </c>
      <c r="T77" s="189"/>
      <c r="U77" s="184"/>
      <c r="V77" s="184"/>
      <c r="W77" s="182">
        <f t="shared" ref="W77:W78" si="195">SUM(R77:V77)</f>
        <v>0</v>
      </c>
      <c r="X77" s="379">
        <f t="shared" si="166"/>
        <v>0</v>
      </c>
      <c r="Y77" s="184">
        <f t="shared" ref="Y77:Y81" si="196">C77</f>
        <v>0</v>
      </c>
      <c r="Z77" s="185">
        <f t="shared" ref="Z77:Z81" si="197">0.1116*Y77</f>
        <v>0</v>
      </c>
      <c r="AA77" s="189"/>
      <c r="AB77" s="184"/>
      <c r="AC77" s="184"/>
      <c r="AD77" s="182">
        <f t="shared" ref="AD77" si="198">SUM(Y77:AC77)</f>
        <v>0</v>
      </c>
      <c r="AE77" s="379">
        <f t="shared" si="168"/>
        <v>0</v>
      </c>
      <c r="AF77" s="184">
        <f t="shared" ref="AF77:AF81" si="199">D77</f>
        <v>0</v>
      </c>
      <c r="AG77" s="185">
        <f t="shared" ref="AG77:AG81" si="200">0.1116*AF77</f>
        <v>0</v>
      </c>
      <c r="AH77" s="189"/>
      <c r="AI77" s="184"/>
      <c r="AJ77" s="184"/>
      <c r="AK77" s="182">
        <f t="shared" ref="AK77:AK79" si="201">SUM(AF77:AJ77)</f>
        <v>0</v>
      </c>
      <c r="AL77" s="379">
        <f t="shared" si="170"/>
        <v>0</v>
      </c>
      <c r="AM77" s="184">
        <f t="shared" ref="AM77:AM81" si="202">E77</f>
        <v>0</v>
      </c>
      <c r="AN77" s="185">
        <f t="shared" ref="AN77:AN81" si="203">0.1116*AM77</f>
        <v>0</v>
      </c>
      <c r="AO77" s="189"/>
      <c r="AP77" s="184"/>
      <c r="AQ77" s="184"/>
      <c r="AR77" s="182">
        <f t="shared" ref="AR77:AR81" si="204">SUM(AM77:AQ77)</f>
        <v>0</v>
      </c>
      <c r="AS77" s="379">
        <f t="shared" si="172"/>
        <v>0</v>
      </c>
      <c r="AT77" s="184">
        <f t="shared" ref="AT77:AT81" si="205">F77</f>
        <v>0</v>
      </c>
      <c r="AU77" s="185">
        <f t="shared" ref="AU77:AU81" si="206">0.1116*AT77</f>
        <v>0</v>
      </c>
      <c r="AV77" s="189"/>
      <c r="AW77" s="184"/>
      <c r="AX77" s="184"/>
      <c r="AY77" s="182">
        <f t="shared" ref="AY77:AY81" si="207">SUM(AT77:AX77)</f>
        <v>0</v>
      </c>
    </row>
    <row r="78" spans="1:69" s="186" customFormat="1" ht="15" customHeight="1" x14ac:dyDescent="0.2">
      <c r="A78" s="260"/>
      <c r="B78" s="260"/>
      <c r="C78" s="260"/>
      <c r="D78" s="260"/>
      <c r="E78" s="260"/>
      <c r="F78" s="260"/>
      <c r="G78" s="179"/>
      <c r="H78" s="180"/>
      <c r="I78" s="181"/>
      <c r="J78" s="379"/>
      <c r="K78" s="184">
        <f t="shared" si="191"/>
        <v>0</v>
      </c>
      <c r="L78" s="182"/>
      <c r="M78" s="183"/>
      <c r="N78" s="184"/>
      <c r="O78" s="184"/>
      <c r="P78" s="182">
        <f t="shared" si="192"/>
        <v>0</v>
      </c>
      <c r="Q78" s="379">
        <f t="shared" si="164"/>
        <v>0</v>
      </c>
      <c r="R78" s="184">
        <f t="shared" si="193"/>
        <v>0</v>
      </c>
      <c r="S78" s="185">
        <f t="shared" si="194"/>
        <v>0</v>
      </c>
      <c r="T78" s="189"/>
      <c r="U78" s="184"/>
      <c r="V78" s="184"/>
      <c r="W78" s="182">
        <f t="shared" si="195"/>
        <v>0</v>
      </c>
      <c r="X78" s="379">
        <f t="shared" si="166"/>
        <v>0</v>
      </c>
      <c r="Y78" s="184">
        <f t="shared" si="196"/>
        <v>0</v>
      </c>
      <c r="Z78" s="185">
        <f t="shared" si="197"/>
        <v>0</v>
      </c>
      <c r="AA78" s="189"/>
      <c r="AB78" s="184"/>
      <c r="AC78" s="184"/>
      <c r="AD78" s="182">
        <f>SUM(Y78:AC78)</f>
        <v>0</v>
      </c>
      <c r="AE78" s="379">
        <f t="shared" si="168"/>
        <v>0</v>
      </c>
      <c r="AF78" s="184">
        <f t="shared" si="199"/>
        <v>0</v>
      </c>
      <c r="AG78" s="185">
        <f t="shared" si="200"/>
        <v>0</v>
      </c>
      <c r="AH78" s="189"/>
      <c r="AI78" s="184"/>
      <c r="AJ78" s="184"/>
      <c r="AK78" s="182">
        <f t="shared" si="201"/>
        <v>0</v>
      </c>
      <c r="AL78" s="379">
        <f t="shared" si="170"/>
        <v>0</v>
      </c>
      <c r="AM78" s="184">
        <f t="shared" si="202"/>
        <v>0</v>
      </c>
      <c r="AN78" s="185">
        <f t="shared" si="203"/>
        <v>0</v>
      </c>
      <c r="AO78" s="189"/>
      <c r="AP78" s="184"/>
      <c r="AQ78" s="184"/>
      <c r="AR78" s="182">
        <f t="shared" si="204"/>
        <v>0</v>
      </c>
      <c r="AS78" s="379">
        <f t="shared" si="172"/>
        <v>0</v>
      </c>
      <c r="AT78" s="184">
        <f t="shared" si="205"/>
        <v>0</v>
      </c>
      <c r="AU78" s="185">
        <f t="shared" si="206"/>
        <v>0</v>
      </c>
      <c r="AV78" s="189"/>
      <c r="AW78" s="184"/>
      <c r="AX78" s="184"/>
      <c r="AY78" s="182">
        <f t="shared" si="207"/>
        <v>0</v>
      </c>
    </row>
    <row r="79" spans="1:69" s="186" customFormat="1" ht="15" customHeight="1" x14ac:dyDescent="0.2">
      <c r="A79" s="260"/>
      <c r="B79" s="260"/>
      <c r="C79" s="260"/>
      <c r="D79" s="260"/>
      <c r="E79" s="260"/>
      <c r="F79" s="260"/>
      <c r="G79" s="179"/>
      <c r="H79" s="180"/>
      <c r="I79" s="181"/>
      <c r="J79" s="379"/>
      <c r="K79" s="184">
        <f t="shared" si="191"/>
        <v>0</v>
      </c>
      <c r="L79" s="182"/>
      <c r="M79" s="183"/>
      <c r="N79" s="184"/>
      <c r="O79" s="184"/>
      <c r="P79" s="182">
        <f>SUM(K79:O79)</f>
        <v>0</v>
      </c>
      <c r="Q79" s="379">
        <f t="shared" si="164"/>
        <v>0</v>
      </c>
      <c r="R79" s="184">
        <f t="shared" si="193"/>
        <v>0</v>
      </c>
      <c r="S79" s="185">
        <f t="shared" si="194"/>
        <v>0</v>
      </c>
      <c r="T79" s="189"/>
      <c r="U79" s="184"/>
      <c r="V79" s="184"/>
      <c r="W79" s="182">
        <f>SUM(R79:V79)</f>
        <v>0</v>
      </c>
      <c r="X79" s="379">
        <f t="shared" si="166"/>
        <v>0</v>
      </c>
      <c r="Y79" s="184">
        <f t="shared" si="196"/>
        <v>0</v>
      </c>
      <c r="Z79" s="185">
        <f t="shared" si="197"/>
        <v>0</v>
      </c>
      <c r="AA79" s="189"/>
      <c r="AB79" s="184"/>
      <c r="AC79" s="184"/>
      <c r="AD79" s="182">
        <f t="shared" ref="AD79:AD81" si="208">SUM(Y79:AC79)</f>
        <v>0</v>
      </c>
      <c r="AE79" s="379">
        <f t="shared" si="168"/>
        <v>0</v>
      </c>
      <c r="AF79" s="184">
        <f t="shared" si="199"/>
        <v>0</v>
      </c>
      <c r="AG79" s="185">
        <f t="shared" si="200"/>
        <v>0</v>
      </c>
      <c r="AH79" s="189"/>
      <c r="AI79" s="184"/>
      <c r="AJ79" s="184"/>
      <c r="AK79" s="182">
        <f t="shared" si="201"/>
        <v>0</v>
      </c>
      <c r="AL79" s="379">
        <f t="shared" si="170"/>
        <v>0</v>
      </c>
      <c r="AM79" s="184">
        <f t="shared" si="202"/>
        <v>0</v>
      </c>
      <c r="AN79" s="185">
        <f t="shared" si="203"/>
        <v>0</v>
      </c>
      <c r="AO79" s="189"/>
      <c r="AP79" s="184"/>
      <c r="AQ79" s="184"/>
      <c r="AR79" s="182">
        <f t="shared" si="204"/>
        <v>0</v>
      </c>
      <c r="AS79" s="379">
        <f t="shared" si="172"/>
        <v>0</v>
      </c>
      <c r="AT79" s="184">
        <f t="shared" si="205"/>
        <v>0</v>
      </c>
      <c r="AU79" s="185">
        <f t="shared" si="206"/>
        <v>0</v>
      </c>
      <c r="AV79" s="189"/>
      <c r="AW79" s="184"/>
      <c r="AX79" s="184"/>
      <c r="AY79" s="182">
        <f t="shared" si="207"/>
        <v>0</v>
      </c>
    </row>
    <row r="80" spans="1:69" s="186" customFormat="1" ht="15" customHeight="1" x14ac:dyDescent="0.2">
      <c r="A80" s="260"/>
      <c r="B80" s="260"/>
      <c r="C80" s="260"/>
      <c r="D80" s="260"/>
      <c r="E80" s="260"/>
      <c r="F80" s="260"/>
      <c r="G80" s="179"/>
      <c r="H80" s="180"/>
      <c r="I80" s="181"/>
      <c r="J80" s="379"/>
      <c r="K80" s="184">
        <f t="shared" si="191"/>
        <v>0</v>
      </c>
      <c r="L80" s="182"/>
      <c r="M80" s="183"/>
      <c r="N80" s="184"/>
      <c r="O80" s="184"/>
      <c r="P80" s="182">
        <f t="shared" ref="P80:P81" si="209">SUM(K80:O80)</f>
        <v>0</v>
      </c>
      <c r="Q80" s="379">
        <f t="shared" si="164"/>
        <v>0</v>
      </c>
      <c r="R80" s="184">
        <f t="shared" si="193"/>
        <v>0</v>
      </c>
      <c r="S80" s="185">
        <f t="shared" si="194"/>
        <v>0</v>
      </c>
      <c r="T80" s="189"/>
      <c r="U80" s="184"/>
      <c r="V80" s="184"/>
      <c r="W80" s="182">
        <f>SUM(R80:V80)</f>
        <v>0</v>
      </c>
      <c r="X80" s="379">
        <f t="shared" si="166"/>
        <v>0</v>
      </c>
      <c r="Y80" s="184">
        <f t="shared" si="196"/>
        <v>0</v>
      </c>
      <c r="Z80" s="185">
        <f t="shared" si="197"/>
        <v>0</v>
      </c>
      <c r="AA80" s="189"/>
      <c r="AB80" s="184"/>
      <c r="AC80" s="184"/>
      <c r="AD80" s="182">
        <f t="shared" si="208"/>
        <v>0</v>
      </c>
      <c r="AE80" s="379">
        <f t="shared" si="168"/>
        <v>0</v>
      </c>
      <c r="AF80" s="184">
        <f t="shared" si="199"/>
        <v>0</v>
      </c>
      <c r="AG80" s="185">
        <f t="shared" si="200"/>
        <v>0</v>
      </c>
      <c r="AH80" s="189"/>
      <c r="AI80" s="184"/>
      <c r="AJ80" s="184"/>
      <c r="AK80" s="182">
        <f>SUM(AF80:AJ80)</f>
        <v>0</v>
      </c>
      <c r="AL80" s="379">
        <f t="shared" si="170"/>
        <v>0</v>
      </c>
      <c r="AM80" s="184">
        <f t="shared" si="202"/>
        <v>0</v>
      </c>
      <c r="AN80" s="185">
        <f t="shared" si="203"/>
        <v>0</v>
      </c>
      <c r="AO80" s="189"/>
      <c r="AP80" s="184"/>
      <c r="AQ80" s="184"/>
      <c r="AR80" s="182">
        <f t="shared" si="204"/>
        <v>0</v>
      </c>
      <c r="AS80" s="379">
        <f t="shared" si="172"/>
        <v>0</v>
      </c>
      <c r="AT80" s="184">
        <f t="shared" si="205"/>
        <v>0</v>
      </c>
      <c r="AU80" s="185">
        <f t="shared" si="206"/>
        <v>0</v>
      </c>
      <c r="AV80" s="189"/>
      <c r="AW80" s="184"/>
      <c r="AX80" s="184"/>
      <c r="AY80" s="182">
        <f t="shared" si="207"/>
        <v>0</v>
      </c>
    </row>
    <row r="81" spans="1:51" s="186" customFormat="1" ht="15" customHeight="1" x14ac:dyDescent="0.2">
      <c r="A81" s="260"/>
      <c r="B81" s="260"/>
      <c r="C81" s="260"/>
      <c r="D81" s="260"/>
      <c r="E81" s="260"/>
      <c r="F81" s="260"/>
      <c r="G81" s="179"/>
      <c r="H81" s="180"/>
      <c r="I81" s="181"/>
      <c r="J81" s="379"/>
      <c r="K81" s="184">
        <f t="shared" si="191"/>
        <v>0</v>
      </c>
      <c r="L81" s="182"/>
      <c r="M81" s="183"/>
      <c r="N81" s="184"/>
      <c r="O81" s="184"/>
      <c r="P81" s="182">
        <f t="shared" si="209"/>
        <v>0</v>
      </c>
      <c r="Q81" s="379">
        <f t="shared" si="164"/>
        <v>0</v>
      </c>
      <c r="R81" s="184">
        <f t="shared" si="193"/>
        <v>0</v>
      </c>
      <c r="S81" s="185">
        <f t="shared" si="194"/>
        <v>0</v>
      </c>
      <c r="T81" s="189"/>
      <c r="U81" s="184"/>
      <c r="V81" s="184"/>
      <c r="W81" s="182">
        <f t="shared" ref="W81" si="210">SUM(R81:V81)</f>
        <v>0</v>
      </c>
      <c r="X81" s="379">
        <f t="shared" si="166"/>
        <v>0</v>
      </c>
      <c r="Y81" s="184">
        <f t="shared" si="196"/>
        <v>0</v>
      </c>
      <c r="Z81" s="185">
        <f t="shared" si="197"/>
        <v>0</v>
      </c>
      <c r="AA81" s="189"/>
      <c r="AB81" s="184"/>
      <c r="AC81" s="184"/>
      <c r="AD81" s="182">
        <f t="shared" si="208"/>
        <v>0</v>
      </c>
      <c r="AE81" s="379">
        <f t="shared" si="168"/>
        <v>0</v>
      </c>
      <c r="AF81" s="184">
        <f t="shared" si="199"/>
        <v>0</v>
      </c>
      <c r="AG81" s="185">
        <f t="shared" si="200"/>
        <v>0</v>
      </c>
      <c r="AH81" s="189"/>
      <c r="AI81" s="184"/>
      <c r="AJ81" s="184"/>
      <c r="AK81" s="182">
        <f t="shared" ref="AK81" si="211">SUM(AF81:AJ81)</f>
        <v>0</v>
      </c>
      <c r="AL81" s="379">
        <f t="shared" si="170"/>
        <v>0</v>
      </c>
      <c r="AM81" s="184">
        <f t="shared" si="202"/>
        <v>0</v>
      </c>
      <c r="AN81" s="185">
        <f t="shared" si="203"/>
        <v>0</v>
      </c>
      <c r="AO81" s="189"/>
      <c r="AP81" s="184"/>
      <c r="AQ81" s="184"/>
      <c r="AR81" s="182">
        <f t="shared" si="204"/>
        <v>0</v>
      </c>
      <c r="AS81" s="379">
        <f t="shared" si="172"/>
        <v>0</v>
      </c>
      <c r="AT81" s="184">
        <f t="shared" si="205"/>
        <v>0</v>
      </c>
      <c r="AU81" s="185">
        <f t="shared" si="206"/>
        <v>0</v>
      </c>
      <c r="AV81" s="189"/>
      <c r="AW81" s="184"/>
      <c r="AX81" s="184"/>
      <c r="AY81" s="182">
        <f t="shared" si="207"/>
        <v>0</v>
      </c>
    </row>
    <row r="82" spans="1:51" s="186" customFormat="1" ht="15" customHeight="1" x14ac:dyDescent="0.2">
      <c r="A82" s="260"/>
      <c r="B82" s="260"/>
      <c r="C82" s="260"/>
      <c r="D82" s="260"/>
      <c r="E82" s="260"/>
      <c r="F82" s="260"/>
      <c r="G82" s="179"/>
      <c r="H82" s="180"/>
      <c r="I82" s="181"/>
      <c r="J82" s="379"/>
      <c r="K82" s="184">
        <f t="shared" si="162"/>
        <v>0</v>
      </c>
      <c r="L82" s="182"/>
      <c r="M82" s="183"/>
      <c r="N82" s="184"/>
      <c r="O82" s="184"/>
      <c r="P82" s="182">
        <f t="shared" si="163"/>
        <v>0</v>
      </c>
      <c r="Q82" s="379">
        <f t="shared" si="164"/>
        <v>0</v>
      </c>
      <c r="R82" s="184">
        <f t="shared" si="152"/>
        <v>0</v>
      </c>
      <c r="S82" s="185">
        <f t="shared" si="153"/>
        <v>0</v>
      </c>
      <c r="T82" s="189"/>
      <c r="U82" s="184"/>
      <c r="V82" s="184"/>
      <c r="W82" s="182">
        <f t="shared" si="165"/>
        <v>0</v>
      </c>
      <c r="X82" s="379">
        <f t="shared" si="166"/>
        <v>0</v>
      </c>
      <c r="Y82" s="184">
        <f t="shared" si="154"/>
        <v>0</v>
      </c>
      <c r="Z82" s="185">
        <f t="shared" si="155"/>
        <v>0</v>
      </c>
      <c r="AA82" s="189"/>
      <c r="AB82" s="184"/>
      <c r="AC82" s="184"/>
      <c r="AD82" s="182">
        <f t="shared" si="167"/>
        <v>0</v>
      </c>
      <c r="AE82" s="379">
        <f t="shared" si="168"/>
        <v>0</v>
      </c>
      <c r="AF82" s="184">
        <f t="shared" si="156"/>
        <v>0</v>
      </c>
      <c r="AG82" s="185">
        <f t="shared" si="157"/>
        <v>0</v>
      </c>
      <c r="AH82" s="189"/>
      <c r="AI82" s="184"/>
      <c r="AJ82" s="184"/>
      <c r="AK82" s="182">
        <f t="shared" si="169"/>
        <v>0</v>
      </c>
      <c r="AL82" s="379">
        <f t="shared" si="170"/>
        <v>0</v>
      </c>
      <c r="AM82" s="184">
        <f t="shared" si="158"/>
        <v>0</v>
      </c>
      <c r="AN82" s="185">
        <f t="shared" si="159"/>
        <v>0</v>
      </c>
      <c r="AO82" s="189"/>
      <c r="AP82" s="184"/>
      <c r="AQ82" s="184"/>
      <c r="AR82" s="182">
        <f t="shared" si="171"/>
        <v>0</v>
      </c>
      <c r="AS82" s="379">
        <f t="shared" si="172"/>
        <v>0</v>
      </c>
      <c r="AT82" s="184">
        <f t="shared" si="160"/>
        <v>0</v>
      </c>
      <c r="AU82" s="185">
        <f t="shared" si="161"/>
        <v>0</v>
      </c>
      <c r="AV82" s="189"/>
      <c r="AW82" s="184"/>
      <c r="AX82" s="184"/>
      <c r="AY82" s="182">
        <f t="shared" si="173"/>
        <v>0</v>
      </c>
    </row>
    <row r="83" spans="1:51" s="186" customFormat="1" ht="15" customHeight="1" x14ac:dyDescent="0.2">
      <c r="A83" s="260"/>
      <c r="B83" s="260"/>
      <c r="C83" s="260"/>
      <c r="D83" s="260"/>
      <c r="E83" s="260"/>
      <c r="F83" s="260"/>
      <c r="G83" s="179"/>
      <c r="H83" s="180"/>
      <c r="I83" s="181"/>
      <c r="J83" s="379"/>
      <c r="K83" s="184">
        <f t="shared" si="162"/>
        <v>0</v>
      </c>
      <c r="L83" s="182"/>
      <c r="M83" s="183"/>
      <c r="N83" s="184"/>
      <c r="O83" s="184"/>
      <c r="P83" s="182">
        <f t="shared" si="163"/>
        <v>0</v>
      </c>
      <c r="Q83" s="379">
        <f t="shared" si="164"/>
        <v>0</v>
      </c>
      <c r="R83" s="184">
        <f t="shared" si="152"/>
        <v>0</v>
      </c>
      <c r="S83" s="185">
        <f t="shared" si="153"/>
        <v>0</v>
      </c>
      <c r="T83" s="189"/>
      <c r="U83" s="184"/>
      <c r="V83" s="184"/>
      <c r="W83" s="182">
        <f t="shared" si="165"/>
        <v>0</v>
      </c>
      <c r="X83" s="379">
        <f t="shared" si="166"/>
        <v>0</v>
      </c>
      <c r="Y83" s="184">
        <f t="shared" si="154"/>
        <v>0</v>
      </c>
      <c r="Z83" s="185">
        <f t="shared" si="155"/>
        <v>0</v>
      </c>
      <c r="AA83" s="189"/>
      <c r="AB83" s="184"/>
      <c r="AC83" s="184"/>
      <c r="AD83" s="182">
        <f>SUM(Y83:AC83)</f>
        <v>0</v>
      </c>
      <c r="AE83" s="379">
        <f t="shared" si="168"/>
        <v>0</v>
      </c>
      <c r="AF83" s="184">
        <f t="shared" si="156"/>
        <v>0</v>
      </c>
      <c r="AG83" s="185">
        <f t="shared" si="157"/>
        <v>0</v>
      </c>
      <c r="AH83" s="189"/>
      <c r="AI83" s="184"/>
      <c r="AJ83" s="184"/>
      <c r="AK83" s="182">
        <f t="shared" si="169"/>
        <v>0</v>
      </c>
      <c r="AL83" s="379">
        <f t="shared" si="170"/>
        <v>0</v>
      </c>
      <c r="AM83" s="184">
        <f t="shared" si="158"/>
        <v>0</v>
      </c>
      <c r="AN83" s="185">
        <f t="shared" si="159"/>
        <v>0</v>
      </c>
      <c r="AO83" s="189"/>
      <c r="AP83" s="184"/>
      <c r="AQ83" s="184"/>
      <c r="AR83" s="182">
        <f t="shared" si="171"/>
        <v>0</v>
      </c>
      <c r="AS83" s="379">
        <f t="shared" si="172"/>
        <v>0</v>
      </c>
      <c r="AT83" s="184">
        <f t="shared" si="160"/>
        <v>0</v>
      </c>
      <c r="AU83" s="185">
        <f t="shared" si="161"/>
        <v>0</v>
      </c>
      <c r="AV83" s="189"/>
      <c r="AW83" s="184"/>
      <c r="AX83" s="184"/>
      <c r="AY83" s="182">
        <f t="shared" si="173"/>
        <v>0</v>
      </c>
    </row>
    <row r="84" spans="1:51" s="186" customFormat="1" ht="15" customHeight="1" x14ac:dyDescent="0.2">
      <c r="A84" s="260"/>
      <c r="B84" s="260"/>
      <c r="C84" s="260"/>
      <c r="D84" s="260"/>
      <c r="E84" s="260"/>
      <c r="F84" s="260"/>
      <c r="G84" s="179"/>
      <c r="H84" s="180"/>
      <c r="I84" s="181"/>
      <c r="J84" s="379"/>
      <c r="K84" s="184">
        <f t="shared" si="162"/>
        <v>0</v>
      </c>
      <c r="L84" s="182"/>
      <c r="M84" s="183"/>
      <c r="N84" s="184"/>
      <c r="O84" s="184"/>
      <c r="P84" s="182">
        <f>SUM(K84:O84)</f>
        <v>0</v>
      </c>
      <c r="Q84" s="379">
        <f t="shared" si="164"/>
        <v>0</v>
      </c>
      <c r="R84" s="184">
        <f t="shared" si="152"/>
        <v>0</v>
      </c>
      <c r="S84" s="185">
        <f t="shared" si="153"/>
        <v>0</v>
      </c>
      <c r="T84" s="189"/>
      <c r="U84" s="184"/>
      <c r="V84" s="184"/>
      <c r="W84" s="182">
        <f>SUM(R84:V84)</f>
        <v>0</v>
      </c>
      <c r="X84" s="379">
        <f t="shared" si="166"/>
        <v>0</v>
      </c>
      <c r="Y84" s="184">
        <f t="shared" si="154"/>
        <v>0</v>
      </c>
      <c r="Z84" s="185">
        <f t="shared" si="155"/>
        <v>0</v>
      </c>
      <c r="AA84" s="189"/>
      <c r="AB84" s="184"/>
      <c r="AC84" s="184"/>
      <c r="AD84" s="182">
        <f t="shared" si="167"/>
        <v>0</v>
      </c>
      <c r="AE84" s="379">
        <f t="shared" si="168"/>
        <v>0</v>
      </c>
      <c r="AF84" s="184">
        <f t="shared" si="156"/>
        <v>0</v>
      </c>
      <c r="AG84" s="185">
        <f t="shared" si="157"/>
        <v>0</v>
      </c>
      <c r="AH84" s="189"/>
      <c r="AI84" s="184"/>
      <c r="AJ84" s="184"/>
      <c r="AK84" s="182">
        <f t="shared" si="169"/>
        <v>0</v>
      </c>
      <c r="AL84" s="379">
        <f t="shared" si="170"/>
        <v>0</v>
      </c>
      <c r="AM84" s="184">
        <f t="shared" si="158"/>
        <v>0</v>
      </c>
      <c r="AN84" s="185">
        <f t="shared" si="159"/>
        <v>0</v>
      </c>
      <c r="AO84" s="189"/>
      <c r="AP84" s="184"/>
      <c r="AQ84" s="184"/>
      <c r="AR84" s="182">
        <f t="shared" si="171"/>
        <v>0</v>
      </c>
      <c r="AS84" s="379">
        <f t="shared" si="172"/>
        <v>0</v>
      </c>
      <c r="AT84" s="184">
        <f t="shared" si="160"/>
        <v>0</v>
      </c>
      <c r="AU84" s="185">
        <f t="shared" si="161"/>
        <v>0</v>
      </c>
      <c r="AV84" s="189"/>
      <c r="AW84" s="184"/>
      <c r="AX84" s="184"/>
      <c r="AY84" s="182">
        <f t="shared" si="173"/>
        <v>0</v>
      </c>
    </row>
    <row r="85" spans="1:51" s="186" customFormat="1" ht="15" customHeight="1" x14ac:dyDescent="0.2">
      <c r="A85" s="260"/>
      <c r="B85" s="260"/>
      <c r="C85" s="260"/>
      <c r="D85" s="260"/>
      <c r="E85" s="260"/>
      <c r="F85" s="260"/>
      <c r="G85" s="179"/>
      <c r="H85" s="180"/>
      <c r="I85" s="181"/>
      <c r="J85" s="379"/>
      <c r="K85" s="184">
        <f t="shared" si="162"/>
        <v>0</v>
      </c>
      <c r="L85" s="182"/>
      <c r="M85" s="183"/>
      <c r="N85" s="184"/>
      <c r="O85" s="184"/>
      <c r="P85" s="182">
        <f t="shared" si="163"/>
        <v>0</v>
      </c>
      <c r="Q85" s="379">
        <f t="shared" si="164"/>
        <v>0</v>
      </c>
      <c r="R85" s="184">
        <f t="shared" si="152"/>
        <v>0</v>
      </c>
      <c r="S85" s="185">
        <f t="shared" si="153"/>
        <v>0</v>
      </c>
      <c r="T85" s="189"/>
      <c r="U85" s="184"/>
      <c r="V85" s="184"/>
      <c r="W85" s="182">
        <f>SUM(R85:V85)</f>
        <v>0</v>
      </c>
      <c r="X85" s="379">
        <f t="shared" si="166"/>
        <v>0</v>
      </c>
      <c r="Y85" s="184">
        <f t="shared" si="154"/>
        <v>0</v>
      </c>
      <c r="Z85" s="185">
        <f t="shared" si="155"/>
        <v>0</v>
      </c>
      <c r="AA85" s="189"/>
      <c r="AB85" s="184"/>
      <c r="AC85" s="184"/>
      <c r="AD85" s="182">
        <f t="shared" si="167"/>
        <v>0</v>
      </c>
      <c r="AE85" s="379">
        <f t="shared" si="168"/>
        <v>0</v>
      </c>
      <c r="AF85" s="184">
        <f t="shared" si="156"/>
        <v>0</v>
      </c>
      <c r="AG85" s="185">
        <f t="shared" si="157"/>
        <v>0</v>
      </c>
      <c r="AH85" s="189"/>
      <c r="AI85" s="184"/>
      <c r="AJ85" s="184"/>
      <c r="AK85" s="182">
        <f>SUM(AF85:AJ85)</f>
        <v>0</v>
      </c>
      <c r="AL85" s="379">
        <f t="shared" si="170"/>
        <v>0</v>
      </c>
      <c r="AM85" s="184">
        <f t="shared" si="158"/>
        <v>0</v>
      </c>
      <c r="AN85" s="185">
        <f t="shared" si="159"/>
        <v>0</v>
      </c>
      <c r="AO85" s="189"/>
      <c r="AP85" s="184"/>
      <c r="AQ85" s="184"/>
      <c r="AR85" s="182">
        <f t="shared" si="171"/>
        <v>0</v>
      </c>
      <c r="AS85" s="379">
        <f t="shared" si="172"/>
        <v>0</v>
      </c>
      <c r="AT85" s="184">
        <f t="shared" si="160"/>
        <v>0</v>
      </c>
      <c r="AU85" s="185">
        <f t="shared" si="161"/>
        <v>0</v>
      </c>
      <c r="AV85" s="189"/>
      <c r="AW85" s="184"/>
      <c r="AX85" s="184"/>
      <c r="AY85" s="182">
        <f t="shared" si="173"/>
        <v>0</v>
      </c>
    </row>
    <row r="86" spans="1:51" s="186" customFormat="1" ht="15" customHeight="1" x14ac:dyDescent="0.2">
      <c r="A86" s="260"/>
      <c r="B86" s="260"/>
      <c r="C86" s="260"/>
      <c r="D86" s="260"/>
      <c r="E86" s="260"/>
      <c r="F86" s="260"/>
      <c r="G86" s="179"/>
      <c r="H86" s="180"/>
      <c r="I86" s="181"/>
      <c r="J86" s="379"/>
      <c r="K86" s="184">
        <f t="shared" si="162"/>
        <v>0</v>
      </c>
      <c r="L86" s="182"/>
      <c r="M86" s="183"/>
      <c r="N86" s="184"/>
      <c r="O86" s="184"/>
      <c r="P86" s="182">
        <f t="shared" si="163"/>
        <v>0</v>
      </c>
      <c r="Q86" s="379">
        <f t="shared" si="164"/>
        <v>0</v>
      </c>
      <c r="R86" s="184">
        <f t="shared" si="152"/>
        <v>0</v>
      </c>
      <c r="S86" s="185">
        <f t="shared" si="153"/>
        <v>0</v>
      </c>
      <c r="T86" s="189"/>
      <c r="U86" s="184"/>
      <c r="V86" s="184"/>
      <c r="W86" s="182">
        <f t="shared" si="165"/>
        <v>0</v>
      </c>
      <c r="X86" s="379">
        <f t="shared" si="166"/>
        <v>0</v>
      </c>
      <c r="Y86" s="184">
        <f t="shared" si="154"/>
        <v>0</v>
      </c>
      <c r="Z86" s="185">
        <f t="shared" si="155"/>
        <v>0</v>
      </c>
      <c r="AA86" s="189"/>
      <c r="AB86" s="184"/>
      <c r="AC86" s="184"/>
      <c r="AD86" s="182">
        <f t="shared" si="167"/>
        <v>0</v>
      </c>
      <c r="AE86" s="379">
        <f t="shared" si="168"/>
        <v>0</v>
      </c>
      <c r="AF86" s="184">
        <f t="shared" si="156"/>
        <v>0</v>
      </c>
      <c r="AG86" s="185">
        <f t="shared" si="157"/>
        <v>0</v>
      </c>
      <c r="AH86" s="189"/>
      <c r="AI86" s="184"/>
      <c r="AJ86" s="184"/>
      <c r="AK86" s="182">
        <f t="shared" si="169"/>
        <v>0</v>
      </c>
      <c r="AL86" s="379">
        <f t="shared" si="170"/>
        <v>0</v>
      </c>
      <c r="AM86" s="184">
        <f t="shared" si="158"/>
        <v>0</v>
      </c>
      <c r="AN86" s="185">
        <f t="shared" si="159"/>
        <v>0</v>
      </c>
      <c r="AO86" s="189"/>
      <c r="AP86" s="184"/>
      <c r="AQ86" s="184"/>
      <c r="AR86" s="182">
        <f t="shared" si="171"/>
        <v>0</v>
      </c>
      <c r="AS86" s="379">
        <f t="shared" si="172"/>
        <v>0</v>
      </c>
      <c r="AT86" s="184">
        <f t="shared" si="160"/>
        <v>0</v>
      </c>
      <c r="AU86" s="185">
        <f t="shared" si="161"/>
        <v>0</v>
      </c>
      <c r="AV86" s="189"/>
      <c r="AW86" s="184"/>
      <c r="AX86" s="184"/>
      <c r="AY86" s="182">
        <f t="shared" si="173"/>
        <v>0</v>
      </c>
    </row>
    <row r="87" spans="1:51" s="186" customFormat="1" ht="15" customHeight="1" x14ac:dyDescent="0.2">
      <c r="A87" s="260"/>
      <c r="B87" s="260"/>
      <c r="C87" s="260"/>
      <c r="D87" s="260"/>
      <c r="E87" s="260"/>
      <c r="F87" s="260"/>
      <c r="G87" s="179"/>
      <c r="H87" s="180"/>
      <c r="I87" s="181"/>
      <c r="J87" s="379"/>
      <c r="K87" s="184">
        <f t="shared" si="162"/>
        <v>0</v>
      </c>
      <c r="L87" s="182"/>
      <c r="M87" s="183"/>
      <c r="N87" s="184"/>
      <c r="O87" s="184"/>
      <c r="P87" s="182">
        <f t="shared" si="163"/>
        <v>0</v>
      </c>
      <c r="Q87" s="379">
        <f t="shared" si="164"/>
        <v>0</v>
      </c>
      <c r="R87" s="184">
        <f t="shared" si="152"/>
        <v>0</v>
      </c>
      <c r="S87" s="185">
        <f t="shared" si="153"/>
        <v>0</v>
      </c>
      <c r="T87" s="189"/>
      <c r="U87" s="184"/>
      <c r="V87" s="184"/>
      <c r="W87" s="182">
        <f t="shared" si="165"/>
        <v>0</v>
      </c>
      <c r="X87" s="379">
        <f t="shared" si="166"/>
        <v>0</v>
      </c>
      <c r="Y87" s="184">
        <f t="shared" si="154"/>
        <v>0</v>
      </c>
      <c r="Z87" s="185">
        <f t="shared" si="155"/>
        <v>0</v>
      </c>
      <c r="AA87" s="189"/>
      <c r="AB87" s="184"/>
      <c r="AC87" s="184"/>
      <c r="AD87" s="182">
        <f>SUM(Y87:AC87)</f>
        <v>0</v>
      </c>
      <c r="AE87" s="379">
        <f t="shared" si="168"/>
        <v>0</v>
      </c>
      <c r="AF87" s="184">
        <f t="shared" si="156"/>
        <v>0</v>
      </c>
      <c r="AG87" s="185">
        <f t="shared" si="157"/>
        <v>0</v>
      </c>
      <c r="AH87" s="189"/>
      <c r="AI87" s="184"/>
      <c r="AJ87" s="184"/>
      <c r="AK87" s="182">
        <f>SUM(AF87:AJ87)</f>
        <v>0</v>
      </c>
      <c r="AL87" s="379">
        <f t="shared" si="170"/>
        <v>0</v>
      </c>
      <c r="AM87" s="184">
        <f t="shared" si="158"/>
        <v>0</v>
      </c>
      <c r="AN87" s="185">
        <f t="shared" si="159"/>
        <v>0</v>
      </c>
      <c r="AO87" s="189"/>
      <c r="AP87" s="184"/>
      <c r="AQ87" s="184"/>
      <c r="AR87" s="182">
        <f>SUM(AM87:AQ87)</f>
        <v>0</v>
      </c>
      <c r="AS87" s="379">
        <f t="shared" si="172"/>
        <v>0</v>
      </c>
      <c r="AT87" s="184">
        <f t="shared" si="160"/>
        <v>0</v>
      </c>
      <c r="AU87" s="185">
        <f t="shared" si="161"/>
        <v>0</v>
      </c>
      <c r="AV87" s="189"/>
      <c r="AW87" s="184"/>
      <c r="AX87" s="184"/>
      <c r="AY87" s="182">
        <f>SUM(AT87:AX87)</f>
        <v>0</v>
      </c>
    </row>
    <row r="88" spans="1:51" ht="15.75" customHeight="1" x14ac:dyDescent="0.2">
      <c r="B88" s="3"/>
      <c r="C88" s="3"/>
      <c r="D88" s="3"/>
      <c r="E88" s="3"/>
      <c r="F88" s="3"/>
      <c r="H88" s="98"/>
      <c r="J88" s="38"/>
      <c r="Q88" s="38"/>
      <c r="X88" s="38"/>
      <c r="AE88" s="38"/>
      <c r="AL88" s="38"/>
      <c r="AS88" s="38"/>
    </row>
    <row r="89" spans="1:51" ht="15.75" customHeight="1" x14ac:dyDescent="0.2">
      <c r="B89" s="3"/>
      <c r="C89" s="3"/>
      <c r="D89" s="3"/>
      <c r="E89" s="3"/>
      <c r="F89" s="3"/>
      <c r="H89" s="98"/>
      <c r="J89" s="38"/>
      <c r="Q89" s="38"/>
      <c r="X89" s="38"/>
      <c r="AE89" s="38"/>
      <c r="AL89" s="38"/>
      <c r="AS89" s="38"/>
    </row>
    <row r="90" spans="1:51" ht="15.75" customHeight="1" x14ac:dyDescent="0.2">
      <c r="B90" s="3"/>
      <c r="C90" s="3"/>
      <c r="D90" s="3"/>
      <c r="E90" s="3"/>
      <c r="F90" s="3"/>
      <c r="H90" s="98"/>
      <c r="J90" s="38"/>
      <c r="Q90" s="38"/>
      <c r="X90" s="38"/>
      <c r="AE90" s="38"/>
      <c r="AL90" s="38"/>
      <c r="AS90" s="38"/>
    </row>
    <row r="91" spans="1:51" ht="15.75" customHeight="1" x14ac:dyDescent="0.2">
      <c r="B91" s="3"/>
      <c r="C91" s="3"/>
      <c r="D91" s="3"/>
      <c r="E91" s="3"/>
      <c r="F91" s="3"/>
      <c r="H91" s="98"/>
      <c r="J91" s="38"/>
      <c r="Q91" s="38"/>
      <c r="X91" s="38"/>
      <c r="AE91" s="38"/>
      <c r="AL91" s="38"/>
      <c r="AS91" s="38"/>
    </row>
    <row r="92" spans="1:51" ht="15.75" customHeight="1" x14ac:dyDescent="0.2">
      <c r="B92" s="3"/>
      <c r="C92" s="3"/>
      <c r="D92" s="3"/>
      <c r="E92" s="3"/>
      <c r="F92" s="3"/>
      <c r="H92" s="98"/>
      <c r="J92" s="38"/>
      <c r="Q92" s="38"/>
      <c r="X92" s="38"/>
      <c r="AE92" s="38"/>
      <c r="AL92" s="38"/>
      <c r="AS92" s="38"/>
    </row>
    <row r="93" spans="1:51" ht="15.75" customHeight="1" x14ac:dyDescent="0.2">
      <c r="B93" s="3"/>
      <c r="C93" s="3"/>
      <c r="D93" s="3"/>
      <c r="E93" s="3"/>
      <c r="F93" s="3"/>
      <c r="H93" s="98"/>
      <c r="J93" s="38"/>
      <c r="Q93" s="38"/>
      <c r="X93" s="38"/>
      <c r="AE93" s="38"/>
      <c r="AL93" s="38"/>
      <c r="AS93" s="38"/>
    </row>
    <row r="94" spans="1:51" ht="15.75" customHeight="1" x14ac:dyDescent="0.2">
      <c r="B94" s="3"/>
      <c r="C94" s="3"/>
      <c r="D94" s="3"/>
      <c r="E94" s="3"/>
      <c r="F94" s="3"/>
      <c r="H94" s="98"/>
      <c r="J94" s="38"/>
      <c r="Q94" s="38"/>
      <c r="X94" s="38"/>
      <c r="AE94" s="38"/>
      <c r="AL94" s="38"/>
      <c r="AS94" s="38"/>
    </row>
    <row r="95" spans="1:51" ht="15.75" customHeight="1" x14ac:dyDescent="0.2">
      <c r="B95" s="3"/>
      <c r="C95" s="3"/>
      <c r="D95" s="3"/>
      <c r="E95" s="3"/>
      <c r="F95" s="3"/>
      <c r="H95" s="98"/>
      <c r="J95" s="38"/>
      <c r="Q95" s="38"/>
      <c r="X95" s="38"/>
      <c r="AE95" s="38"/>
      <c r="AL95" s="38"/>
      <c r="AS95" s="38"/>
    </row>
    <row r="96" spans="1:51" ht="15.75" customHeight="1" x14ac:dyDescent="0.2">
      <c r="B96" s="3"/>
      <c r="C96" s="3"/>
      <c r="D96" s="3"/>
      <c r="E96" s="3"/>
      <c r="F96" s="3"/>
      <c r="H96" s="98"/>
      <c r="J96" s="38"/>
      <c r="Q96" s="38"/>
      <c r="X96" s="38"/>
      <c r="AE96" s="38"/>
      <c r="AL96" s="38"/>
      <c r="AS96" s="38"/>
    </row>
    <row r="97" spans="2:45" ht="15.75" customHeight="1" x14ac:dyDescent="0.2">
      <c r="B97" s="3"/>
      <c r="C97" s="3"/>
      <c r="D97" s="3"/>
      <c r="E97" s="3"/>
      <c r="F97" s="3"/>
      <c r="H97" s="98"/>
      <c r="J97" s="38"/>
      <c r="Q97" s="38"/>
      <c r="X97" s="38"/>
      <c r="AE97" s="38"/>
      <c r="AL97" s="38"/>
      <c r="AS97" s="38"/>
    </row>
    <row r="98" spans="2:45" ht="15.75" customHeight="1" x14ac:dyDescent="0.2">
      <c r="B98" s="3"/>
      <c r="C98" s="3"/>
      <c r="D98" s="3"/>
      <c r="E98" s="3"/>
      <c r="F98" s="3"/>
      <c r="H98" s="98"/>
      <c r="J98" s="38"/>
      <c r="Q98" s="38"/>
      <c r="X98" s="38"/>
      <c r="AE98" s="38"/>
      <c r="AL98" s="38"/>
      <c r="AS98" s="38"/>
    </row>
    <row r="99" spans="2:45" ht="15.75" customHeight="1" x14ac:dyDescent="0.2">
      <c r="B99" s="3"/>
      <c r="C99" s="3"/>
      <c r="D99" s="3"/>
      <c r="E99" s="3"/>
      <c r="F99" s="3"/>
      <c r="H99" s="98"/>
      <c r="J99" s="38"/>
      <c r="Q99" s="38"/>
      <c r="X99" s="38"/>
      <c r="AE99" s="38"/>
      <c r="AL99" s="38"/>
      <c r="AS99" s="38"/>
    </row>
    <row r="100" spans="2:45" ht="15.75" customHeight="1" x14ac:dyDescent="0.2">
      <c r="B100" s="3"/>
      <c r="C100" s="3"/>
      <c r="D100" s="3"/>
      <c r="E100" s="3"/>
      <c r="F100" s="3"/>
      <c r="H100" s="98"/>
      <c r="J100" s="38"/>
      <c r="Q100" s="38"/>
      <c r="X100" s="38"/>
      <c r="AE100" s="38"/>
      <c r="AL100" s="38"/>
      <c r="AS100" s="38"/>
    </row>
    <row r="101" spans="2:45" ht="15.75" customHeight="1" x14ac:dyDescent="0.2">
      <c r="B101" s="3"/>
      <c r="C101" s="3"/>
      <c r="D101" s="3"/>
      <c r="E101" s="3"/>
      <c r="F101" s="3"/>
      <c r="H101" s="98"/>
      <c r="J101" s="38"/>
      <c r="Q101" s="38"/>
      <c r="X101" s="38"/>
      <c r="AE101" s="38"/>
      <c r="AL101" s="38"/>
      <c r="AS101" s="38"/>
    </row>
    <row r="102" spans="2:45" ht="15.75" customHeight="1" x14ac:dyDescent="0.2">
      <c r="B102" s="3"/>
      <c r="C102" s="3"/>
      <c r="D102" s="3"/>
      <c r="E102" s="3"/>
      <c r="F102" s="3"/>
      <c r="H102" s="98"/>
      <c r="J102" s="38"/>
      <c r="Q102" s="38"/>
      <c r="X102" s="38"/>
      <c r="AE102" s="38"/>
      <c r="AL102" s="38"/>
      <c r="AS102" s="38"/>
    </row>
    <row r="103" spans="2:45" ht="15.75" customHeight="1" x14ac:dyDescent="0.2">
      <c r="B103" s="3"/>
      <c r="C103" s="3"/>
      <c r="D103" s="3"/>
      <c r="E103" s="3"/>
      <c r="F103" s="3"/>
      <c r="H103" s="98"/>
      <c r="J103" s="38"/>
      <c r="Q103" s="38"/>
      <c r="X103" s="38"/>
      <c r="AE103" s="38"/>
      <c r="AL103" s="38"/>
      <c r="AS103" s="38"/>
    </row>
    <row r="104" spans="2:45" ht="15.75" customHeight="1" x14ac:dyDescent="0.2">
      <c r="B104" s="3"/>
      <c r="C104" s="3"/>
      <c r="D104" s="3"/>
      <c r="E104" s="3"/>
      <c r="F104" s="3"/>
      <c r="H104" s="98"/>
      <c r="J104" s="38"/>
      <c r="Q104" s="38"/>
      <c r="X104" s="38"/>
      <c r="AE104" s="38"/>
      <c r="AL104" s="38"/>
      <c r="AS104" s="38"/>
    </row>
    <row r="105" spans="2:45" ht="15.75" customHeight="1" x14ac:dyDescent="0.2">
      <c r="B105" s="3"/>
      <c r="C105" s="3"/>
      <c r="D105" s="3"/>
      <c r="E105" s="3"/>
      <c r="F105" s="3"/>
      <c r="H105" s="98"/>
      <c r="J105" s="38"/>
      <c r="Q105" s="38"/>
      <c r="X105" s="38"/>
      <c r="AE105" s="38"/>
      <c r="AL105" s="38"/>
      <c r="AS105" s="38"/>
    </row>
    <row r="106" spans="2:45" ht="15.75" customHeight="1" x14ac:dyDescent="0.2">
      <c r="B106" s="3"/>
      <c r="C106" s="3"/>
      <c r="D106" s="3"/>
      <c r="E106" s="3"/>
      <c r="F106" s="3"/>
      <c r="H106" s="98"/>
      <c r="J106" s="38"/>
      <c r="Q106" s="38"/>
      <c r="X106" s="38"/>
      <c r="AE106" s="38"/>
      <c r="AL106" s="38"/>
      <c r="AS106" s="38"/>
    </row>
    <row r="107" spans="2:45" ht="15.75" customHeight="1" x14ac:dyDescent="0.2">
      <c r="B107" s="3"/>
      <c r="C107" s="3"/>
      <c r="D107" s="3"/>
      <c r="E107" s="3"/>
      <c r="F107" s="3"/>
      <c r="H107" s="98"/>
      <c r="J107" s="38"/>
      <c r="Q107" s="38"/>
      <c r="X107" s="38"/>
      <c r="AE107" s="38"/>
      <c r="AL107" s="38"/>
      <c r="AS107" s="38"/>
    </row>
    <row r="108" spans="2:45" ht="15.75" customHeight="1" x14ac:dyDescent="0.2">
      <c r="B108" s="3"/>
      <c r="C108" s="3"/>
      <c r="D108" s="3"/>
      <c r="E108" s="3"/>
      <c r="F108" s="3"/>
      <c r="H108" s="98"/>
      <c r="J108" s="38"/>
      <c r="Q108" s="38"/>
      <c r="X108" s="38"/>
      <c r="AE108" s="38"/>
      <c r="AL108" s="38"/>
      <c r="AS108" s="38"/>
    </row>
    <row r="109" spans="2:45" ht="15.75" customHeight="1" x14ac:dyDescent="0.2">
      <c r="B109" s="3"/>
      <c r="C109" s="3"/>
      <c r="D109" s="3"/>
      <c r="E109" s="3"/>
      <c r="F109" s="3"/>
      <c r="H109" s="98"/>
      <c r="J109" s="38"/>
      <c r="Q109" s="38"/>
      <c r="X109" s="38"/>
      <c r="AE109" s="38"/>
      <c r="AL109" s="38"/>
      <c r="AS109" s="38"/>
    </row>
    <row r="110" spans="2:45" ht="15.75" customHeight="1" x14ac:dyDescent="0.2">
      <c r="B110" s="3"/>
      <c r="C110" s="3"/>
      <c r="D110" s="3"/>
      <c r="E110" s="3"/>
      <c r="F110" s="3"/>
      <c r="H110" s="98"/>
      <c r="J110" s="38"/>
      <c r="Q110" s="38"/>
      <c r="X110" s="38"/>
      <c r="AE110" s="38"/>
      <c r="AL110" s="38"/>
      <c r="AS110" s="38"/>
    </row>
    <row r="111" spans="2:45" ht="15.75" customHeight="1" x14ac:dyDescent="0.2">
      <c r="B111" s="3"/>
      <c r="C111" s="3"/>
      <c r="D111" s="3"/>
      <c r="E111" s="3"/>
      <c r="F111" s="3"/>
      <c r="H111" s="98"/>
      <c r="J111" s="38"/>
      <c r="Q111" s="38"/>
      <c r="X111" s="38"/>
      <c r="AE111" s="38"/>
      <c r="AL111" s="38"/>
      <c r="AS111" s="38"/>
    </row>
    <row r="112" spans="2:45" ht="15.75" customHeight="1" x14ac:dyDescent="0.2">
      <c r="B112" s="3"/>
      <c r="C112" s="3"/>
      <c r="D112" s="3"/>
      <c r="E112" s="3"/>
      <c r="F112" s="3"/>
      <c r="H112" s="98"/>
      <c r="J112" s="38"/>
      <c r="Q112" s="38"/>
      <c r="X112" s="38"/>
      <c r="AE112" s="38"/>
      <c r="AL112" s="38"/>
      <c r="AS112" s="38"/>
    </row>
    <row r="113" spans="2:45" ht="15.75" customHeight="1" x14ac:dyDescent="0.2">
      <c r="B113" s="3"/>
      <c r="C113" s="3"/>
      <c r="D113" s="3"/>
      <c r="E113" s="3"/>
      <c r="F113" s="3"/>
      <c r="H113" s="98"/>
      <c r="J113" s="38"/>
      <c r="Q113" s="38"/>
      <c r="X113" s="38"/>
      <c r="AE113" s="38"/>
      <c r="AL113" s="38"/>
      <c r="AS113" s="38"/>
    </row>
    <row r="114" spans="2:45" ht="15.75" customHeight="1" x14ac:dyDescent="0.2">
      <c r="B114" s="3"/>
      <c r="C114" s="3"/>
      <c r="D114" s="3"/>
      <c r="E114" s="3"/>
      <c r="F114" s="3"/>
      <c r="H114" s="98"/>
      <c r="J114" s="38"/>
      <c r="Q114" s="38"/>
      <c r="X114" s="38"/>
      <c r="AE114" s="38"/>
      <c r="AL114" s="38"/>
      <c r="AS114" s="38"/>
    </row>
    <row r="115" spans="2:45" ht="15.75" customHeight="1" x14ac:dyDescent="0.2">
      <c r="B115" s="3"/>
      <c r="C115" s="3"/>
      <c r="D115" s="3"/>
      <c r="E115" s="3"/>
      <c r="F115" s="3"/>
      <c r="H115" s="98"/>
      <c r="J115" s="38"/>
      <c r="Q115" s="38"/>
      <c r="X115" s="38"/>
      <c r="AE115" s="38"/>
      <c r="AL115" s="38"/>
      <c r="AS115" s="38"/>
    </row>
    <row r="116" spans="2:45" ht="15.75" customHeight="1" x14ac:dyDescent="0.2">
      <c r="B116" s="3"/>
      <c r="C116" s="3"/>
      <c r="D116" s="3"/>
      <c r="E116" s="3"/>
      <c r="F116" s="3"/>
      <c r="H116" s="98"/>
      <c r="J116" s="38"/>
      <c r="Q116" s="38"/>
      <c r="X116" s="38"/>
      <c r="AE116" s="38"/>
      <c r="AL116" s="38"/>
      <c r="AS116" s="38"/>
    </row>
    <row r="117" spans="2:45" ht="15.75" customHeight="1" x14ac:dyDescent="0.2">
      <c r="B117" s="3"/>
      <c r="C117" s="3"/>
      <c r="D117" s="3"/>
      <c r="E117" s="3"/>
      <c r="F117" s="3"/>
      <c r="H117" s="98"/>
      <c r="J117" s="38"/>
      <c r="Q117" s="38"/>
      <c r="X117" s="38"/>
      <c r="AE117" s="38"/>
      <c r="AL117" s="38"/>
      <c r="AS117" s="38"/>
    </row>
    <row r="118" spans="2:45" ht="15.75" customHeight="1" x14ac:dyDescent="0.2">
      <c r="B118" s="3"/>
      <c r="C118" s="3"/>
      <c r="D118" s="3"/>
      <c r="E118" s="3"/>
      <c r="F118" s="3"/>
      <c r="H118" s="98"/>
      <c r="J118" s="38"/>
      <c r="Q118" s="38"/>
      <c r="X118" s="38"/>
      <c r="AE118" s="38"/>
      <c r="AL118" s="38"/>
      <c r="AS118" s="38"/>
    </row>
    <row r="119" spans="2:45" ht="15.75" customHeight="1" x14ac:dyDescent="0.2">
      <c r="B119" s="3"/>
      <c r="C119" s="3"/>
      <c r="D119" s="3"/>
      <c r="E119" s="3"/>
      <c r="F119" s="3"/>
      <c r="H119" s="98"/>
      <c r="J119" s="38"/>
      <c r="Q119" s="38"/>
      <c r="X119" s="38"/>
      <c r="AE119" s="38"/>
      <c r="AL119" s="38"/>
      <c r="AS119" s="38"/>
    </row>
    <row r="120" spans="2:45" ht="15.75" customHeight="1" x14ac:dyDescent="0.2">
      <c r="B120" s="3"/>
      <c r="C120" s="3"/>
      <c r="D120" s="3"/>
      <c r="E120" s="3"/>
      <c r="F120" s="3"/>
      <c r="H120" s="98"/>
      <c r="J120" s="38"/>
      <c r="Q120" s="38"/>
      <c r="X120" s="38"/>
      <c r="AE120" s="38"/>
      <c r="AL120" s="38"/>
      <c r="AS120" s="38"/>
    </row>
    <row r="121" spans="2:45" ht="15.75" customHeight="1" x14ac:dyDescent="0.2">
      <c r="B121" s="3"/>
      <c r="C121" s="3"/>
      <c r="D121" s="3"/>
      <c r="E121" s="3"/>
      <c r="F121" s="3"/>
      <c r="H121" s="98"/>
      <c r="J121" s="38"/>
      <c r="Q121" s="38"/>
      <c r="X121" s="38"/>
      <c r="AE121" s="38"/>
      <c r="AL121" s="38"/>
      <c r="AS121" s="38"/>
    </row>
    <row r="122" spans="2:45" ht="15.75" customHeight="1" x14ac:dyDescent="0.2">
      <c r="B122" s="3"/>
      <c r="C122" s="3"/>
      <c r="D122" s="3"/>
      <c r="E122" s="3"/>
      <c r="F122" s="3"/>
      <c r="H122" s="98"/>
      <c r="J122" s="38"/>
      <c r="Q122" s="38"/>
      <c r="X122" s="38"/>
      <c r="AE122" s="38"/>
      <c r="AL122" s="38"/>
      <c r="AS122" s="38"/>
    </row>
    <row r="123" spans="2:45" ht="15.75" customHeight="1" x14ac:dyDescent="0.2">
      <c r="B123" s="3"/>
      <c r="C123" s="3"/>
      <c r="D123" s="3"/>
      <c r="E123" s="3"/>
      <c r="F123" s="3"/>
      <c r="H123" s="98"/>
      <c r="J123" s="38"/>
      <c r="Q123" s="38"/>
      <c r="X123" s="38"/>
      <c r="AE123" s="38"/>
      <c r="AL123" s="38"/>
      <c r="AS123" s="38"/>
    </row>
    <row r="124" spans="2:45" ht="15.75" customHeight="1" x14ac:dyDescent="0.2">
      <c r="B124" s="3"/>
      <c r="C124" s="3"/>
      <c r="D124" s="3"/>
      <c r="E124" s="3"/>
      <c r="F124" s="3"/>
      <c r="H124" s="98"/>
      <c r="J124" s="38"/>
      <c r="Q124" s="38"/>
      <c r="X124" s="38"/>
      <c r="AE124" s="38"/>
      <c r="AL124" s="38"/>
      <c r="AS124" s="38"/>
    </row>
    <row r="125" spans="2:45" ht="15.75" customHeight="1" x14ac:dyDescent="0.2">
      <c r="B125" s="3"/>
      <c r="C125" s="3"/>
      <c r="D125" s="3"/>
      <c r="E125" s="3"/>
      <c r="F125" s="3"/>
      <c r="H125" s="98"/>
      <c r="J125" s="38"/>
      <c r="Q125" s="38"/>
      <c r="X125" s="38"/>
      <c r="AE125" s="38"/>
      <c r="AL125" s="38"/>
      <c r="AS125" s="38"/>
    </row>
    <row r="126" spans="2:45" ht="15.75" customHeight="1" x14ac:dyDescent="0.2">
      <c r="B126" s="3"/>
      <c r="C126" s="3"/>
      <c r="D126" s="3"/>
      <c r="E126" s="3"/>
      <c r="F126" s="3"/>
      <c r="H126" s="98"/>
      <c r="J126" s="38"/>
      <c r="Q126" s="38"/>
      <c r="X126" s="38"/>
      <c r="AE126" s="38"/>
      <c r="AL126" s="38"/>
      <c r="AS126" s="38"/>
    </row>
    <row r="127" spans="2:45" ht="15.75" customHeight="1" x14ac:dyDescent="0.2">
      <c r="B127" s="3"/>
      <c r="C127" s="3"/>
      <c r="D127" s="3"/>
      <c r="E127" s="3"/>
      <c r="F127" s="3"/>
      <c r="H127" s="98"/>
      <c r="J127" s="38"/>
      <c r="Q127" s="38"/>
      <c r="X127" s="38"/>
      <c r="AE127" s="38"/>
      <c r="AL127" s="38"/>
      <c r="AS127" s="38"/>
    </row>
    <row r="128" spans="2:45" ht="15.75" customHeight="1" x14ac:dyDescent="0.2">
      <c r="B128" s="3"/>
      <c r="C128" s="3"/>
      <c r="D128" s="3"/>
      <c r="E128" s="3"/>
      <c r="F128" s="3"/>
      <c r="H128" s="98"/>
      <c r="J128" s="38"/>
      <c r="Q128" s="38"/>
      <c r="X128" s="38"/>
      <c r="AE128" s="38"/>
      <c r="AL128" s="38"/>
      <c r="AS128" s="38"/>
    </row>
    <row r="129" spans="2:45" ht="15.75" customHeight="1" x14ac:dyDescent="0.2">
      <c r="B129" s="3"/>
      <c r="C129" s="3"/>
      <c r="D129" s="3"/>
      <c r="E129" s="3"/>
      <c r="F129" s="3"/>
      <c r="H129" s="98"/>
      <c r="J129" s="38"/>
      <c r="Q129" s="38"/>
      <c r="X129" s="38"/>
      <c r="AE129" s="38"/>
      <c r="AL129" s="38"/>
      <c r="AS129" s="38"/>
    </row>
    <row r="130" spans="2:45" ht="15.75" customHeight="1" x14ac:dyDescent="0.2">
      <c r="B130" s="3"/>
      <c r="C130" s="3"/>
      <c r="D130" s="3"/>
      <c r="E130" s="3"/>
      <c r="F130" s="3"/>
      <c r="H130" s="98"/>
      <c r="J130" s="38"/>
      <c r="Q130" s="38"/>
      <c r="X130" s="38"/>
      <c r="AE130" s="38"/>
      <c r="AL130" s="38"/>
      <c r="AS130" s="38"/>
    </row>
    <row r="131" spans="2:45" ht="15.75" customHeight="1" x14ac:dyDescent="0.2">
      <c r="B131" s="3"/>
      <c r="C131" s="3"/>
      <c r="D131" s="3"/>
      <c r="E131" s="3"/>
      <c r="F131" s="3"/>
      <c r="H131" s="98"/>
      <c r="J131" s="38"/>
      <c r="Q131" s="38"/>
      <c r="X131" s="38"/>
      <c r="AE131" s="38"/>
      <c r="AL131" s="38"/>
      <c r="AS131" s="38"/>
    </row>
    <row r="132" spans="2:45" ht="15.75" customHeight="1" x14ac:dyDescent="0.2">
      <c r="B132" s="3"/>
      <c r="C132" s="3"/>
      <c r="D132" s="3"/>
      <c r="E132" s="3"/>
      <c r="F132" s="3"/>
      <c r="H132" s="98"/>
      <c r="J132" s="38"/>
      <c r="Q132" s="38"/>
      <c r="X132" s="38"/>
      <c r="AE132" s="38"/>
      <c r="AL132" s="38"/>
      <c r="AS132" s="38"/>
    </row>
    <row r="133" spans="2:45" ht="15.75" customHeight="1" x14ac:dyDescent="0.2">
      <c r="B133" s="3"/>
      <c r="C133" s="3"/>
      <c r="D133" s="3"/>
      <c r="E133" s="3"/>
      <c r="F133" s="3"/>
      <c r="H133" s="98"/>
      <c r="J133" s="38"/>
      <c r="Q133" s="38"/>
      <c r="X133" s="38"/>
      <c r="AE133" s="38"/>
      <c r="AL133" s="38"/>
      <c r="AS133" s="38"/>
    </row>
    <row r="134" spans="2:45" ht="15.75" customHeight="1" x14ac:dyDescent="0.2">
      <c r="B134" s="3"/>
      <c r="C134" s="3"/>
      <c r="D134" s="3"/>
      <c r="E134" s="3"/>
      <c r="F134" s="3"/>
      <c r="H134" s="98"/>
      <c r="J134" s="38"/>
      <c r="Q134" s="38"/>
      <c r="X134" s="38"/>
      <c r="AE134" s="38"/>
      <c r="AL134" s="38"/>
      <c r="AS134" s="38"/>
    </row>
    <row r="135" spans="2:45" ht="15.75" customHeight="1" x14ac:dyDescent="0.2">
      <c r="B135" s="3"/>
      <c r="C135" s="3"/>
      <c r="D135" s="3"/>
      <c r="E135" s="3"/>
      <c r="F135" s="3"/>
      <c r="H135" s="98"/>
      <c r="J135" s="38"/>
      <c r="Q135" s="38"/>
      <c r="X135" s="38"/>
      <c r="AE135" s="38"/>
      <c r="AL135" s="38"/>
      <c r="AS135" s="38"/>
    </row>
    <row r="136" spans="2:45" ht="15.75" customHeight="1" x14ac:dyDescent="0.2">
      <c r="B136" s="3"/>
      <c r="C136" s="3"/>
      <c r="D136" s="3"/>
      <c r="E136" s="3"/>
      <c r="F136" s="3"/>
      <c r="H136" s="98"/>
      <c r="J136" s="38"/>
      <c r="Q136" s="38"/>
      <c r="X136" s="38"/>
      <c r="AE136" s="38"/>
      <c r="AL136" s="38"/>
      <c r="AS136" s="38"/>
    </row>
    <row r="137" spans="2:45" ht="15.75" customHeight="1" x14ac:dyDescent="0.2">
      <c r="B137" s="3"/>
      <c r="C137" s="3"/>
      <c r="D137" s="3"/>
      <c r="E137" s="3"/>
      <c r="F137" s="3"/>
      <c r="H137" s="98"/>
      <c r="J137" s="38"/>
      <c r="Q137" s="38"/>
      <c r="X137" s="38"/>
      <c r="AE137" s="38"/>
      <c r="AL137" s="38"/>
      <c r="AS137" s="38"/>
    </row>
    <row r="138" spans="2:45" ht="15.75" customHeight="1" x14ac:dyDescent="0.2">
      <c r="B138" s="3"/>
      <c r="C138" s="3"/>
      <c r="D138" s="3"/>
      <c r="E138" s="3"/>
      <c r="F138" s="3"/>
      <c r="H138" s="98"/>
      <c r="J138" s="38"/>
      <c r="Q138" s="38"/>
      <c r="X138" s="38"/>
      <c r="AE138" s="38"/>
      <c r="AL138" s="38"/>
      <c r="AS138" s="38"/>
    </row>
    <row r="139" spans="2:45" ht="15.75" customHeight="1" x14ac:dyDescent="0.2">
      <c r="B139" s="3"/>
      <c r="C139" s="3"/>
      <c r="D139" s="3"/>
      <c r="E139" s="3"/>
      <c r="F139" s="3"/>
      <c r="H139" s="98"/>
      <c r="J139" s="38"/>
      <c r="Q139" s="38"/>
      <c r="X139" s="38"/>
      <c r="AE139" s="38"/>
      <c r="AL139" s="38"/>
      <c r="AS139" s="38"/>
    </row>
    <row r="140" spans="2:45" ht="15.75" customHeight="1" x14ac:dyDescent="0.2">
      <c r="B140" s="3"/>
      <c r="C140" s="3"/>
      <c r="D140" s="3"/>
      <c r="E140" s="3"/>
      <c r="F140" s="3"/>
      <c r="H140" s="98"/>
      <c r="J140" s="38"/>
      <c r="Q140" s="38"/>
      <c r="X140" s="38"/>
      <c r="AE140" s="38"/>
      <c r="AL140" s="38"/>
      <c r="AS140" s="38"/>
    </row>
    <row r="141" spans="2:45" ht="15.75" hidden="1" customHeight="1" x14ac:dyDescent="0.2">
      <c r="B141" s="102" t="s">
        <v>139</v>
      </c>
      <c r="C141" s="102"/>
      <c r="D141" s="102"/>
      <c r="E141" s="102"/>
      <c r="F141" s="102"/>
      <c r="G141" s="92"/>
      <c r="H141" s="103" t="s">
        <v>85</v>
      </c>
      <c r="I141" s="39" t="s">
        <v>42</v>
      </c>
      <c r="J141" s="39">
        <v>1</v>
      </c>
      <c r="Q141" s="39">
        <v>1</v>
      </c>
      <c r="X141" s="39">
        <v>1</v>
      </c>
      <c r="AE141" s="39">
        <v>1</v>
      </c>
      <c r="AL141" s="39">
        <v>1</v>
      </c>
      <c r="AS141" s="39">
        <v>1</v>
      </c>
    </row>
    <row r="142" spans="2:45" ht="15.75" hidden="1" customHeight="1" x14ac:dyDescent="0.2">
      <c r="B142" s="92"/>
      <c r="C142" s="92"/>
      <c r="D142" s="92"/>
      <c r="E142" s="92"/>
      <c r="F142" s="92"/>
      <c r="G142" s="92"/>
      <c r="H142" s="103" t="s">
        <v>86</v>
      </c>
      <c r="I142" s="39" t="s">
        <v>43</v>
      </c>
      <c r="J142" s="39">
        <v>0.9</v>
      </c>
      <c r="Q142" s="39">
        <v>0.9</v>
      </c>
      <c r="X142" s="39">
        <v>0.9</v>
      </c>
      <c r="AE142" s="39">
        <v>0.9</v>
      </c>
      <c r="AL142" s="39">
        <v>0.9</v>
      </c>
      <c r="AS142" s="39">
        <v>0.9</v>
      </c>
    </row>
    <row r="143" spans="2:45" ht="15.75" hidden="1" customHeight="1" x14ac:dyDescent="0.2">
      <c r="B143" s="92"/>
      <c r="C143" s="92"/>
      <c r="D143" s="92"/>
      <c r="E143" s="92"/>
      <c r="F143" s="92"/>
      <c r="G143" s="92"/>
      <c r="H143" s="103" t="s">
        <v>109</v>
      </c>
      <c r="I143" s="39" t="s">
        <v>44</v>
      </c>
      <c r="J143" s="39">
        <v>0.8</v>
      </c>
      <c r="Q143" s="39">
        <v>0.8</v>
      </c>
      <c r="X143" s="39">
        <v>0.8</v>
      </c>
      <c r="AE143" s="39">
        <v>0.8</v>
      </c>
      <c r="AL143" s="39">
        <v>0.8</v>
      </c>
      <c r="AS143" s="39">
        <v>0.8</v>
      </c>
    </row>
    <row r="144" spans="2:45" ht="15.75" hidden="1" customHeight="1" x14ac:dyDescent="0.2">
      <c r="B144" s="92"/>
      <c r="C144" s="92"/>
      <c r="D144" s="92"/>
      <c r="E144" s="92"/>
      <c r="F144" s="92"/>
      <c r="G144" s="92"/>
      <c r="H144" s="92"/>
      <c r="J144" s="39">
        <v>0.7</v>
      </c>
      <c r="Q144" s="39">
        <v>0.7</v>
      </c>
      <c r="X144" s="39">
        <v>0.7</v>
      </c>
      <c r="AE144" s="39">
        <v>0.7</v>
      </c>
      <c r="AL144" s="39">
        <v>0.7</v>
      </c>
      <c r="AS144" s="39">
        <v>0.7</v>
      </c>
    </row>
    <row r="145" spans="2:45" ht="15.75" hidden="1" customHeight="1" x14ac:dyDescent="0.2">
      <c r="B145" s="92"/>
      <c r="C145" s="92"/>
      <c r="D145" s="92"/>
      <c r="E145" s="92"/>
      <c r="F145" s="92"/>
      <c r="G145" s="92"/>
      <c r="H145" s="92"/>
      <c r="J145" s="39">
        <v>0.6</v>
      </c>
      <c r="Q145" s="39">
        <v>0.6</v>
      </c>
      <c r="X145" s="39">
        <v>0.6</v>
      </c>
      <c r="AE145" s="39">
        <v>0.6</v>
      </c>
      <c r="AL145" s="39">
        <v>0.6</v>
      </c>
      <c r="AS145" s="39">
        <v>0.6</v>
      </c>
    </row>
    <row r="146" spans="2:45" ht="15.75" hidden="1" customHeight="1" x14ac:dyDescent="0.2">
      <c r="B146" s="102"/>
      <c r="C146" s="102"/>
      <c r="D146" s="102"/>
      <c r="E146" s="102"/>
      <c r="F146" s="102"/>
      <c r="G146" s="92"/>
      <c r="H146" s="92"/>
      <c r="J146" s="39">
        <v>0.5</v>
      </c>
      <c r="Q146" s="39">
        <v>0.5</v>
      </c>
      <c r="X146" s="39">
        <v>0.5</v>
      </c>
      <c r="AE146" s="39">
        <v>0.5</v>
      </c>
      <c r="AL146" s="39">
        <v>0.5</v>
      </c>
      <c r="AS146" s="39">
        <v>0.5</v>
      </c>
    </row>
    <row r="147" spans="2:45" ht="15.75" hidden="1" customHeight="1" x14ac:dyDescent="0.2">
      <c r="B147" s="105"/>
      <c r="C147" s="105"/>
      <c r="D147" s="105"/>
      <c r="E147" s="105"/>
      <c r="F147" s="105"/>
      <c r="G147" s="92"/>
      <c r="H147" s="92"/>
      <c r="J147" s="39">
        <v>0.4</v>
      </c>
      <c r="Q147" s="39">
        <v>0.4</v>
      </c>
      <c r="X147" s="39">
        <v>0.4</v>
      </c>
      <c r="AE147" s="39">
        <v>0.4</v>
      </c>
      <c r="AL147" s="39">
        <v>0.4</v>
      </c>
      <c r="AS147" s="39">
        <v>0.4</v>
      </c>
    </row>
    <row r="148" spans="2:45" ht="15.75" hidden="1" customHeight="1" x14ac:dyDescent="0.2">
      <c r="B148" s="92"/>
      <c r="C148" s="92"/>
      <c r="D148" s="92"/>
      <c r="E148" s="92"/>
      <c r="F148" s="92"/>
      <c r="G148" s="92"/>
      <c r="H148" s="92"/>
      <c r="J148" s="39">
        <v>0.3</v>
      </c>
      <c r="Q148" s="39">
        <v>0.3</v>
      </c>
      <c r="X148" s="39">
        <v>0.3</v>
      </c>
      <c r="AE148" s="39">
        <v>0.3</v>
      </c>
      <c r="AL148" s="39">
        <v>0.3</v>
      </c>
      <c r="AS148" s="39">
        <v>0.3</v>
      </c>
    </row>
    <row r="149" spans="2:45" ht="15.75" hidden="1" customHeight="1" x14ac:dyDescent="0.2">
      <c r="B149" s="92"/>
      <c r="C149" s="92"/>
      <c r="D149" s="92"/>
      <c r="E149" s="92"/>
      <c r="F149" s="92"/>
      <c r="G149" s="92"/>
      <c r="H149" s="92"/>
      <c r="J149" s="39">
        <v>0.2</v>
      </c>
      <c r="Q149" s="39">
        <v>0.2</v>
      </c>
      <c r="X149" s="39">
        <v>0.2</v>
      </c>
      <c r="AE149" s="39">
        <v>0.2</v>
      </c>
      <c r="AL149" s="39">
        <v>0.2</v>
      </c>
      <c r="AS149" s="39">
        <v>0.2</v>
      </c>
    </row>
    <row r="150" spans="2:45" ht="15.75" hidden="1" customHeight="1" x14ac:dyDescent="0.2">
      <c r="B150" s="102"/>
      <c r="C150" s="102"/>
      <c r="D150" s="102"/>
      <c r="E150" s="102"/>
      <c r="F150" s="102"/>
      <c r="G150" s="92"/>
      <c r="H150" s="92"/>
      <c r="J150" s="39">
        <v>0.1</v>
      </c>
      <c r="Q150" s="39">
        <v>0.1</v>
      </c>
      <c r="X150" s="39">
        <v>0.1</v>
      </c>
      <c r="AE150" s="39">
        <v>0.1</v>
      </c>
      <c r="AL150" s="39">
        <v>0.1</v>
      </c>
      <c r="AS150" s="39">
        <v>0.1</v>
      </c>
    </row>
    <row r="151" spans="2:45" ht="15.75" customHeight="1" x14ac:dyDescent="0.2">
      <c r="B151" s="92"/>
      <c r="C151" s="92"/>
      <c r="D151" s="92"/>
      <c r="E151" s="92"/>
      <c r="F151" s="92"/>
      <c r="G151" s="92"/>
      <c r="H151" s="92"/>
    </row>
    <row r="152" spans="2:45" ht="15.75" customHeight="1" x14ac:dyDescent="0.2">
      <c r="G152" s="92"/>
      <c r="H152" s="92"/>
    </row>
    <row r="153" spans="2:45" ht="15.75" customHeight="1" x14ac:dyDescent="0.2">
      <c r="B153" s="102"/>
      <c r="C153" s="102"/>
      <c r="D153" s="102"/>
      <c r="E153" s="102"/>
      <c r="F153" s="102"/>
      <c r="G153" s="92"/>
      <c r="H153" s="92"/>
    </row>
    <row r="154" spans="2:45" ht="15.75" customHeight="1" x14ac:dyDescent="0.2">
      <c r="G154" s="92"/>
      <c r="H154" s="92"/>
    </row>
    <row r="155" spans="2:45" ht="15.75" customHeight="1" x14ac:dyDescent="0.2">
      <c r="B155" s="102"/>
      <c r="C155" s="102"/>
      <c r="D155" s="102"/>
      <c r="E155" s="102"/>
      <c r="F155" s="102"/>
      <c r="G155" s="92"/>
      <c r="H155" s="92"/>
    </row>
    <row r="156" spans="2:45" ht="15.75" customHeight="1" x14ac:dyDescent="0.2"/>
    <row r="157" spans="2:45" ht="15.75" customHeight="1" x14ac:dyDescent="0.2"/>
    <row r="158" spans="2:45" ht="15.75" customHeight="1" x14ac:dyDescent="0.2"/>
    <row r="159" spans="2:45" ht="15.75" customHeight="1" x14ac:dyDescent="0.2"/>
    <row r="160" spans="2:45"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row r="1059" ht="15.75" customHeight="1" x14ac:dyDescent="0.2"/>
    <row r="1060" ht="15.75" customHeight="1" x14ac:dyDescent="0.2"/>
  </sheetData>
  <mergeCells count="11">
    <mergeCell ref="AS1:AY1"/>
    <mergeCell ref="A1:I1"/>
    <mergeCell ref="A66:AY66"/>
    <mergeCell ref="A2:F2"/>
    <mergeCell ref="A3:AY3"/>
    <mergeCell ref="A36:AY36"/>
    <mergeCell ref="J1:P1"/>
    <mergeCell ref="Q1:W1"/>
    <mergeCell ref="X1:AD1"/>
    <mergeCell ref="AE1:AK1"/>
    <mergeCell ref="AL1:AR1"/>
  </mergeCells>
  <phoneticPr fontId="8" type="noConversion"/>
  <conditionalFormatting sqref="Y20 AT20 AM20 AF20 AF35 AM35 AT35 Y35 AF24:AF25 AM24:AM25 AT24:AT25 Y24:Y25 Y5:Y11 AF5:AF11 AM5:AM11 AT5:AT11 R5:R35">
    <cfRule type="containsText" dxfId="35" priority="49" operator="containsText" text="Y">
      <formula>NOT(ISERROR(SEARCH("Y",R5)))</formula>
    </cfRule>
  </conditionalFormatting>
  <conditionalFormatting sqref="K5:K34">
    <cfRule type="containsText" dxfId="34" priority="48" operator="containsText" text="Y">
      <formula>NOT(ISERROR(SEARCH("Y",K5)))</formula>
    </cfRule>
  </conditionalFormatting>
  <conditionalFormatting sqref="K68:K69 R68:R69 Y68:Y69 AF68:AF69 AM68:AM69 AT68:AT69 AT82:AT87 AM82:AM87 AF82:AF87 Y82:Y87 R82:R87 K82:K87">
    <cfRule type="containsText" dxfId="33" priority="46" operator="containsText" text="Y">
      <formula>NOT(ISERROR(SEARCH("Y",K68)))</formula>
    </cfRule>
  </conditionalFormatting>
  <conditionalFormatting sqref="K38:K42 Y38:Y42 AM38:AM42 AT38:AT42 R38:R42 R61:R65 AT61:AT65 AM61:AM65 AF61:AF65 Y61:Y65 K61:K65 AF38:AF42 AF57 R57 AT57 AM57 Y57 K57">
    <cfRule type="containsText" dxfId="32" priority="47" operator="containsText" text="Y">
      <formula>NOT(ISERROR(SEARCH("Y",K38)))</formula>
    </cfRule>
  </conditionalFormatting>
  <conditionalFormatting sqref="AF19 AM19 AT19 Y19">
    <cfRule type="containsText" dxfId="31" priority="45" operator="containsText" text="Y">
      <formula>NOT(ISERROR(SEARCH("Y",Y19)))</formula>
    </cfRule>
  </conditionalFormatting>
  <conditionalFormatting sqref="K35">
    <cfRule type="containsText" dxfId="30" priority="42" operator="containsText" text="Y">
      <formula>NOT(ISERROR(SEARCH("Y",K35)))</formula>
    </cfRule>
  </conditionalFormatting>
  <conditionalFormatting sqref="Y26:Y27 AT26:AT27 AM26:AM27 AF26:AF27 AF34 AM34 AT34 Y34">
    <cfRule type="containsText" dxfId="29" priority="43" operator="containsText" text="Y">
      <formula>NOT(ISERROR(SEARCH("Y",Y26)))</formula>
    </cfRule>
  </conditionalFormatting>
  <conditionalFormatting sqref="Y21 AT21 AM21 AF21">
    <cfRule type="containsText" dxfId="28" priority="41" operator="containsText" text="Y">
      <formula>NOT(ISERROR(SEARCH("Y",Y21)))</formula>
    </cfRule>
  </conditionalFormatting>
  <conditionalFormatting sqref="K60 Y60 AF60 AM60 AT60 R60">
    <cfRule type="containsText" dxfId="27" priority="35" operator="containsText" text="Y">
      <formula>NOT(ISERROR(SEARCH("Y",K60)))</formula>
    </cfRule>
  </conditionalFormatting>
  <conditionalFormatting sqref="K59 Y59 AF59 AM59 AT59 R59">
    <cfRule type="containsText" dxfId="26" priority="34" operator="containsText" text="Y">
      <formula>NOT(ISERROR(SEARCH("Y",K59)))</formula>
    </cfRule>
  </conditionalFormatting>
  <conditionalFormatting sqref="K58 Y58 AF58 AM58 AT58 R58">
    <cfRule type="containsText" dxfId="25" priority="33" operator="containsText" text="Y">
      <formula>NOT(ISERROR(SEARCH("Y",K58)))</formula>
    </cfRule>
  </conditionalFormatting>
  <conditionalFormatting sqref="Y23 AT23 AM23 AF23">
    <cfRule type="containsText" dxfId="24" priority="39" operator="containsText" text="Y">
      <formula>NOT(ISERROR(SEARCH("Y",Y23)))</formula>
    </cfRule>
  </conditionalFormatting>
  <conditionalFormatting sqref="Y22 AT22 AM22 AF22">
    <cfRule type="containsText" dxfId="23" priority="37" operator="containsText" text="Y">
      <formula>NOT(ISERROR(SEARCH("Y",Y22)))</formula>
    </cfRule>
  </conditionalFormatting>
  <conditionalFormatting sqref="AF30:AF31 AM30:AM31 AT30:AT31 Y30:Y31">
    <cfRule type="containsText" dxfId="22" priority="32" operator="containsText" text="Y">
      <formula>NOT(ISERROR(SEARCH("Y",Y30)))</formula>
    </cfRule>
  </conditionalFormatting>
  <conditionalFormatting sqref="Y32:Y33 AT32:AT33 AM32:AM33 AF32:AF33">
    <cfRule type="containsText" dxfId="21" priority="30" operator="containsText" text="Y">
      <formula>NOT(ISERROR(SEARCH("Y",Y32)))</formula>
    </cfRule>
  </conditionalFormatting>
  <conditionalFormatting sqref="Y29 AT29 AM29 AF29">
    <cfRule type="containsText" dxfId="20" priority="28" operator="containsText" text="Y">
      <formula>NOT(ISERROR(SEARCH("Y",Y29)))</formula>
    </cfRule>
  </conditionalFormatting>
  <conditionalFormatting sqref="Y28 AT28 AM28 AF28">
    <cfRule type="containsText" dxfId="19" priority="26" operator="containsText" text="Y">
      <formula>NOT(ISERROR(SEARCH("Y",Y28)))</formula>
    </cfRule>
  </conditionalFormatting>
  <conditionalFormatting sqref="R56 AT56 AM56 AF56 Y56 K56 AF43 R43 AT43 AM43 Y43 K43">
    <cfRule type="containsText" dxfId="18" priority="24" operator="containsText" text="Y">
      <formula>NOT(ISERROR(SEARCH("Y",K43)))</formula>
    </cfRule>
  </conditionalFormatting>
  <conditionalFormatting sqref="K55 Y55 AF55 AM55 AT55 R55">
    <cfRule type="containsText" dxfId="17" priority="23" operator="containsText" text="Y">
      <formula>NOT(ISERROR(SEARCH("Y",K55)))</formula>
    </cfRule>
  </conditionalFormatting>
  <conditionalFormatting sqref="K54 Y54 AF54 AM54 AT54 R54">
    <cfRule type="containsText" dxfId="16" priority="22" operator="containsText" text="Y">
      <formula>NOT(ISERROR(SEARCH("Y",K54)))</formula>
    </cfRule>
  </conditionalFormatting>
  <conditionalFormatting sqref="K44 Y44 AF44 AM44 AT44 R44">
    <cfRule type="containsText" dxfId="15" priority="21" operator="containsText" text="Y">
      <formula>NOT(ISERROR(SEARCH("Y",K44)))</formula>
    </cfRule>
  </conditionalFormatting>
  <conditionalFormatting sqref="AT77:AT81 AM77:AM81 AF77:AF81 Y77:Y81 R77:R81 K77:K81">
    <cfRule type="containsText" dxfId="14" priority="20" operator="containsText" text="Y">
      <formula>NOT(ISERROR(SEARCH("Y",K77)))</formula>
    </cfRule>
  </conditionalFormatting>
  <conditionalFormatting sqref="AT75:AT76 AM75:AM76 AF75:AF76 Y75:Y76 R75:R76 K75:K76">
    <cfRule type="containsText" dxfId="13" priority="19" operator="containsText" text="Y">
      <formula>NOT(ISERROR(SEARCH("Y",K75)))</formula>
    </cfRule>
  </conditionalFormatting>
  <conditionalFormatting sqref="AT70:AT74 AM70:AM74 AF70:AF74 Y70:Y74 R70:R74 K70:K74">
    <cfRule type="containsText" dxfId="12" priority="18" operator="containsText" text="Y">
      <formula>NOT(ISERROR(SEARCH("Y",K70)))</formula>
    </cfRule>
  </conditionalFormatting>
  <conditionalFormatting sqref="Y13 AT13 AM13 AF13 AF17:AF18 AM17:AM18 AT17:AT18 Y17:Y18">
    <cfRule type="containsText" dxfId="11" priority="17" operator="containsText" text="Y">
      <formula>NOT(ISERROR(SEARCH("Y",Y13)))</formula>
    </cfRule>
  </conditionalFormatting>
  <conditionalFormatting sqref="AF12 AM12 AT12 Y12">
    <cfRule type="containsText" dxfId="10" priority="15" operator="containsText" text="Y">
      <formula>NOT(ISERROR(SEARCH("Y",Y12)))</formula>
    </cfRule>
  </conditionalFormatting>
  <conditionalFormatting sqref="Y14 AT14 AM14 AF14">
    <cfRule type="containsText" dxfId="9" priority="13" operator="containsText" text="Y">
      <formula>NOT(ISERROR(SEARCH("Y",Y14)))</formula>
    </cfRule>
  </conditionalFormatting>
  <conditionalFormatting sqref="Y16 AT16 AM16 AF16">
    <cfRule type="containsText" dxfId="8" priority="11" operator="containsText" text="Y">
      <formula>NOT(ISERROR(SEARCH("Y",Y16)))</formula>
    </cfRule>
  </conditionalFormatting>
  <conditionalFormatting sqref="Y15 AT15 AM15 AF15">
    <cfRule type="containsText" dxfId="7" priority="9" operator="containsText" text="Y">
      <formula>NOT(ISERROR(SEARCH("Y",Y15)))</formula>
    </cfRule>
  </conditionalFormatting>
  <conditionalFormatting sqref="R52:R53 AT52:AT53 AM52:AM53 AF52:AF53 Y52:Y53 K52:K53 AF48 R48 AT48 AM48 Y48 K48">
    <cfRule type="containsText" dxfId="6" priority="7" operator="containsText" text="Y">
      <formula>NOT(ISERROR(SEARCH("Y",K48)))</formula>
    </cfRule>
  </conditionalFormatting>
  <conditionalFormatting sqref="K51 Y51 AF51 AM51 AT51 R51">
    <cfRule type="containsText" dxfId="5" priority="6" operator="containsText" text="Y">
      <formula>NOT(ISERROR(SEARCH("Y",K51)))</formula>
    </cfRule>
  </conditionalFormatting>
  <conditionalFormatting sqref="K50 Y50 AF50 AM50 AT50 R50">
    <cfRule type="containsText" dxfId="4" priority="5" operator="containsText" text="Y">
      <formula>NOT(ISERROR(SEARCH("Y",K50)))</formula>
    </cfRule>
  </conditionalFormatting>
  <conditionalFormatting sqref="K49 Y49 AF49 AM49 AT49 R49">
    <cfRule type="containsText" dxfId="3" priority="4" operator="containsText" text="Y">
      <formula>NOT(ISERROR(SEARCH("Y",K49)))</formula>
    </cfRule>
  </conditionalFormatting>
  <conditionalFormatting sqref="R47 AT47 AM47 AF47 Y47 K47">
    <cfRule type="containsText" dxfId="2" priority="3" operator="containsText" text="Y">
      <formula>NOT(ISERROR(SEARCH("Y",K47)))</formula>
    </cfRule>
  </conditionalFormatting>
  <conditionalFormatting sqref="K46 Y46 AF46 AM46 AT46 R46">
    <cfRule type="containsText" dxfId="1" priority="2" operator="containsText" text="Y">
      <formula>NOT(ISERROR(SEARCH("Y",K46)))</formula>
    </cfRule>
  </conditionalFormatting>
  <conditionalFormatting sqref="K45 Y45 AF45 AM45 AT45 R45">
    <cfRule type="containsText" dxfId="0" priority="1" operator="containsText" text="Y">
      <formula>NOT(ISERROR(SEARCH("Y",K45)))</formula>
    </cfRule>
  </conditionalFormatting>
  <dataValidations count="5">
    <dataValidation type="list" allowBlank="1" showInputMessage="1" showErrorMessage="1" sqref="I2 I38:I65 I68:I1048576 I5:I35" xr:uid="{00000000-0002-0000-0300-000000000000}">
      <formula1>$I$141:$I$143</formula1>
    </dataValidation>
    <dataValidation type="list" allowBlank="1" showInputMessage="1" showErrorMessage="1" sqref="H68:H140 H38:H65 H5:H35" xr:uid="{00000000-0002-0000-0300-000002000000}">
      <formula1>$H$141:$H$143</formula1>
    </dataValidation>
    <dataValidation type="list" allowBlank="1" showInputMessage="1" showErrorMessage="1" sqref="J88:J140 Q88:Q140 AL88:AL140 X88:X140 AE88:AE140 AS88:AS140" xr:uid="{8A28C0B4-9B18-5246-A107-31A6BBCE95CD}">
      <formula1>$J$141:$J$142</formula1>
    </dataValidation>
    <dataValidation type="list" allowBlank="1" showInputMessage="1" showErrorMessage="1" sqref="B68:F140 A5:F35 A68:A87 A38:F65" xr:uid="{88C1A3A2-0F8E-2645-B2DE-5EAE1218E59D}">
      <formula1>$B$141:$B$142</formula1>
    </dataValidation>
    <dataValidation type="list" allowBlank="1" showInputMessage="1" showErrorMessage="1" sqref="J5:J35 J38:J65 J68:J87" xr:uid="{7EC478E8-2012-4D3B-8928-0B927E4E63A9}">
      <formula1>$J$141:$J$151</formula1>
    </dataValidation>
  </dataValidations>
  <pageMargins left="0.7" right="0.7" top="0.75" bottom="0.75" header="0" footer="0"/>
  <pageSetup orientation="landscape" r:id="rId1"/>
  <ignoredErrors>
    <ignoredError sqref="B37:F37 B67:F67 K61:K65 K82:K87 R61:R65 R82:R87 Y24:Y25 Y61:Y65 Y82:Y87 AF24:AF25 AF61:AF65 AF82:AF87 AM24:AM25 AM61:AM65 AM82:AM87 AT24:AT25 AT61:AT65 AT82:AT87 AT10:AT11 AM10:AM11 AF10:AF11 Y35 AF35 AM35 AT35 AT20 AM20 AF20 Y20 AT57 AM57 AF38 Y57 R57 K57 AF57 AF40:AF42 K38:K42 R38:R42 Y38:Y42 AM38:AM42 AT38:AT42 AT68:AT69 AM68:AM69 AF68:AF69 Y68:Y69 R68:R69 K68:K6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3"/>
  <sheetViews>
    <sheetView zoomScale="80" zoomScaleNormal="80" workbookViewId="0">
      <pane xSplit="2" ySplit="1" topLeftCell="C2" activePane="bottomRight" state="frozen"/>
      <selection pane="topRight" activeCell="C1" sqref="C1"/>
      <selection pane="bottomLeft" activeCell="A2" sqref="A2"/>
      <selection pane="bottomRight" activeCell="G31" sqref="G31"/>
    </sheetView>
  </sheetViews>
  <sheetFormatPr defaultColWidth="18" defaultRowHeight="14.25" x14ac:dyDescent="0.2"/>
  <cols>
    <col min="1" max="1" width="30.875" style="263" customWidth="1"/>
    <col min="2" max="2" width="12.75" style="263" customWidth="1"/>
    <col min="3" max="3" width="17" style="263" customWidth="1"/>
    <col min="4" max="4" width="29.125" style="263" customWidth="1"/>
    <col min="5" max="5" width="43.25" style="263" customWidth="1"/>
    <col min="6" max="8" width="18" style="263"/>
    <col min="9" max="9" width="16.75" style="263" customWidth="1"/>
    <col min="10" max="10" width="30.125" style="263" customWidth="1"/>
    <col min="11" max="11" width="44.375" style="263" customWidth="1"/>
    <col min="12" max="12" width="15.875" style="263" customWidth="1"/>
    <col min="13" max="13" width="17.5" style="263" customWidth="1"/>
    <col min="14" max="15" width="18" style="263"/>
    <col min="16" max="16" width="30.125" style="263" customWidth="1"/>
    <col min="17" max="17" width="45.5" style="263" customWidth="1"/>
    <col min="18" max="18" width="14.375" style="263" customWidth="1"/>
    <col min="19" max="19" width="18.625" style="263" customWidth="1"/>
    <col min="20" max="16384" width="18" style="263"/>
  </cols>
  <sheetData>
    <row r="1" spans="1:20" ht="15" x14ac:dyDescent="0.25">
      <c r="A1" s="261"/>
      <c r="B1" s="262"/>
      <c r="C1" s="498" t="s">
        <v>42</v>
      </c>
      <c r="D1" s="498"/>
      <c r="E1" s="498"/>
      <c r="F1" s="498"/>
      <c r="G1" s="498"/>
      <c r="H1" s="499"/>
      <c r="I1" s="500" t="s">
        <v>43</v>
      </c>
      <c r="J1" s="500"/>
      <c r="K1" s="500"/>
      <c r="L1" s="500"/>
      <c r="M1" s="500"/>
      <c r="N1" s="501"/>
      <c r="O1" s="498" t="s">
        <v>44</v>
      </c>
      <c r="P1" s="498"/>
      <c r="Q1" s="498"/>
      <c r="R1" s="498"/>
      <c r="S1" s="498"/>
      <c r="T1" s="499"/>
    </row>
    <row r="2" spans="1:20" ht="15.75" thickBot="1" x14ac:dyDescent="0.3">
      <c r="A2" s="392" t="s">
        <v>87</v>
      </c>
      <c r="B2" s="393" t="s">
        <v>88</v>
      </c>
      <c r="C2" s="394" t="s">
        <v>31</v>
      </c>
      <c r="D2" s="394" t="s">
        <v>126</v>
      </c>
      <c r="E2" s="394" t="s">
        <v>32</v>
      </c>
      <c r="F2" s="395" t="s">
        <v>33</v>
      </c>
      <c r="G2" s="395" t="s">
        <v>34</v>
      </c>
      <c r="H2" s="395" t="s">
        <v>35</v>
      </c>
      <c r="I2" s="395" t="s">
        <v>247</v>
      </c>
      <c r="J2" s="395" t="s">
        <v>248</v>
      </c>
      <c r="K2" s="395" t="s">
        <v>249</v>
      </c>
      <c r="L2" s="394" t="s">
        <v>250</v>
      </c>
      <c r="M2" s="394" t="s">
        <v>251</v>
      </c>
      <c r="N2" s="394" t="s">
        <v>252</v>
      </c>
      <c r="O2" s="394" t="s">
        <v>253</v>
      </c>
      <c r="P2" s="394" t="s">
        <v>254</v>
      </c>
      <c r="Q2" s="394" t="s">
        <v>255</v>
      </c>
      <c r="R2" s="394" t="s">
        <v>256</v>
      </c>
      <c r="S2" s="395" t="s">
        <v>257</v>
      </c>
      <c r="T2" s="396" t="s">
        <v>258</v>
      </c>
    </row>
    <row r="3" spans="1:20" ht="15" x14ac:dyDescent="0.2">
      <c r="A3" s="397" t="s">
        <v>85</v>
      </c>
      <c r="B3" s="398" t="str">
        <f>Salaries!A4</f>
        <v>Year 0</v>
      </c>
      <c r="C3" s="399">
        <f>SUMIFS(Salaries!K$5:K$91,Salaries!$I$5:$I$91,"Direct Service",Salaries!$H$5:H$91,$A3)+C15</f>
        <v>0</v>
      </c>
      <c r="D3" s="400">
        <f>SUMIFS(Salaries!L$5:L$91,Salaries!I$5:I$91,"Direct Service",Salaries!H$5:H$91,A3)+D15</f>
        <v>0</v>
      </c>
      <c r="E3" s="400">
        <f>SUMIFS(Salaries!M$5:M$91,Salaries!I$5:I$91,"Direct Service",Salaries!H$5:H$91,A3)+E15</f>
        <v>0</v>
      </c>
      <c r="F3" s="401">
        <f>SUMIFS(Salaries!N$5:N$91,Salaries!I$5:I$91, "Direct Service",Salaries!H$5:H$91,A3)+F15</f>
        <v>0</v>
      </c>
      <c r="G3" s="402">
        <f>SUMIFS(Salaries!O$5:O$91,Salaries!I$5:I$91, "Direct Service",Salaries!H$5:H$91,A3)+G15</f>
        <v>0</v>
      </c>
      <c r="H3" s="403">
        <f>SUM(C3:G3)</f>
        <v>0</v>
      </c>
      <c r="I3" s="401">
        <f>SUMIFS(Salaries!K$5:K$91,Salaries!$I$5:$I$91,"Indirect Service",Salaries!$H$5:H$91,$A3)+I15</f>
        <v>0</v>
      </c>
      <c r="J3" s="401">
        <f>SUMIFS(Salaries!L$5:L$91,Salaries!I$5:I$91,"Indirect Service",Salaries!H$5:H$91,A3)+J15</f>
        <v>0</v>
      </c>
      <c r="K3" s="401">
        <f>SUMIFS(Salaries!M$5:M$91,Salaries!I$5:I$91,"Indirect Service",Salaries!H$5:H$91,A3)+K15</f>
        <v>0</v>
      </c>
      <c r="L3" s="404">
        <f>SUMIFS(Salaries!N$5:N$91,Salaries!I$5:I$91, "Indirect Service",Salaries!H$5:H$91,A3)+L15</f>
        <v>0</v>
      </c>
      <c r="M3" s="400">
        <f>SUMIFS(Salaries!O$5:O$91,Salaries!I$5:I$91, "Indirect Service",Salaries!H$5:H$91,A3)+M15</f>
        <v>0</v>
      </c>
      <c r="N3" s="400">
        <f>SUM(I3:M3)</f>
        <v>0</v>
      </c>
      <c r="O3" s="399">
        <f>SUMIFS(Salaries!K$5:K$91,Salaries!$I$5:$I$91,"Administrative",Salaries!$H$5:H$91,$A3)+O15</f>
        <v>0</v>
      </c>
      <c r="P3" s="400">
        <f>SUMIFS(Salaries!L$5:L$91,Salaries!I$5:I$91,"Administrative",Salaries!H$5:H$91,A3)+P15</f>
        <v>0</v>
      </c>
      <c r="Q3" s="400">
        <f>SUMIFS(Salaries!M$5:M$91,Salaries!I$5:I$91,"Administrative",Salaries!H$5:H$91,A3)+Q15</f>
        <v>0</v>
      </c>
      <c r="R3" s="400">
        <f>SUMIFS(Salaries!N$5:N$91,Salaries!I$5:I$91, "Administrative",Salaries!H$5:H$91,A3)+R15</f>
        <v>0</v>
      </c>
      <c r="S3" s="405">
        <f>SUMIFS(Salaries!O$5:O$91,Salaries!I$5:I$91, "Administrative",Salaries!H$5:H$91,A3)+S15</f>
        <v>0</v>
      </c>
      <c r="T3" s="404">
        <f>SUM(O3:S3)</f>
        <v>0</v>
      </c>
    </row>
    <row r="4" spans="1:20" ht="15" x14ac:dyDescent="0.2">
      <c r="A4" s="406" t="s">
        <v>85</v>
      </c>
      <c r="B4" s="407" t="str">
        <f>Salaries!B$4</f>
        <v>FY22-23</v>
      </c>
      <c r="C4" s="408">
        <f>SUMIFS(Salaries!R$5:R$91,Salaries!$I$5:$I$91,"Direct Service",Salaries!$H$5:H$91,$A4)+C16</f>
        <v>0</v>
      </c>
      <c r="D4" s="408">
        <f>SUMIFS(Salaries!S$5:S$91,Salaries!I$5:I$91,"Direct Service",Salaries!H$5:H$91,A4)+D16</f>
        <v>0</v>
      </c>
      <c r="E4" s="409">
        <f>SUMIFS(Salaries!T$5:T$91,Salaries!I$5:I$91,"Direct Service",Salaries!H$5:H$91,A4)+E16</f>
        <v>0</v>
      </c>
      <c r="F4" s="409">
        <f>SUMIFS(Salaries!U$5:U$91,Salaries!I$5:I$91, "Direct Service",Salaries!H$5:H$91,A4)+F16</f>
        <v>0</v>
      </c>
      <c r="G4" s="408">
        <f>SUMIFS(Salaries!V$5:V$91,Salaries!I$5:I$91, "Direct Service",Salaries!H$5:H$91,A4)+G16</f>
        <v>0</v>
      </c>
      <c r="H4" s="410">
        <f t="shared" ref="H4:H14" si="0">SUM(C4:G4)</f>
        <v>0</v>
      </c>
      <c r="I4" s="409">
        <f>SUMIFS(Salaries!R$5:R$91,Salaries!$I$5:$I$91,"Indirect Service",Salaries!$H$5:H$91,$A4)+I16</f>
        <v>0</v>
      </c>
      <c r="J4" s="409">
        <f>SUMIFS(Salaries!S$5:S$91,Salaries!I$5:I$91,"Indirect Service",Salaries!H$5:H$91,A4)+J16</f>
        <v>0</v>
      </c>
      <c r="K4" s="409">
        <f>SUMIFS(Salaries!T$5:T$91,Salaries!I$5:I$91,"Indirect Service",Salaries!H$5:H$91,A4)+K16</f>
        <v>0</v>
      </c>
      <c r="L4" s="411">
        <f>SUMIFS(Salaries!U$5:U$91,Salaries!I$5:I$91, "Indirect Service",Salaries!H$5:H$91,A4)+L16</f>
        <v>0</v>
      </c>
      <c r="M4" s="409">
        <f>SUMIFS(Salaries!V$5:V$91,Salaries!I$5:I$91, "Indirect Service",Salaries!H$5:H$91,A4)+M16</f>
        <v>0</v>
      </c>
      <c r="N4" s="408">
        <f t="shared" ref="N4:N20" si="1">SUM(I4:M4)</f>
        <v>0</v>
      </c>
      <c r="O4" s="408">
        <f>SUMIFS(Salaries!R$5:R$91,Salaries!$I$5:$I$91,"Administrative",Salaries!$H$5:H$91,$A4)+O16</f>
        <v>0</v>
      </c>
      <c r="P4" s="408">
        <f>SUMIFS(Salaries!S$5:S$91,Salaries!I$5:I$91,"Administrative",Salaries!H$5:H$91,A4)+P16</f>
        <v>0</v>
      </c>
      <c r="Q4" s="409">
        <f>SUMIFS(Salaries!T$5:T$91,Salaries!I$5:I$91,"Administrative",Salaries!H$5:H$91,A4)+Q16</f>
        <v>0</v>
      </c>
      <c r="R4" s="409">
        <f>SUMIFS(Salaries!U$5:U$91,Salaries!I$5:I$91, "Administrative",Salaries!H$5:H$91,A4)+R16</f>
        <v>0</v>
      </c>
      <c r="S4" s="412">
        <f>SUMIFS(Salaries!V$5:V$91,Salaries!I$5:I$91, "Administrative",Salaries!H$5:H$91,A4)+S16</f>
        <v>0</v>
      </c>
      <c r="T4" s="412">
        <f t="shared" ref="T4:T20" si="2">SUM(O4:S4)</f>
        <v>0</v>
      </c>
    </row>
    <row r="5" spans="1:20" ht="15" x14ac:dyDescent="0.2">
      <c r="A5" s="406" t="s">
        <v>85</v>
      </c>
      <c r="B5" s="413" t="str">
        <f>Salaries!C$4</f>
        <v>FY23-24</v>
      </c>
      <c r="C5" s="408">
        <f>SUMIFS(Salaries!Y$5:Y$91,Salaries!$I$5:$I$91,"Direct Service",Salaries!$H$5:H$91,$A5)+C17</f>
        <v>0</v>
      </c>
      <c r="D5" s="408">
        <f>SUMIFS(Salaries!Z$5:Z$91,Salaries!I$5:I$91,"Direct Service",Salaries!H$5:H$91,A5)+D17</f>
        <v>0</v>
      </c>
      <c r="E5" s="409">
        <f>SUMIFS(Salaries!AA$5:AA$91,Salaries!I$5:I$91,"Direct Service",Salaries!H$5:H$91,A5)+E17</f>
        <v>0</v>
      </c>
      <c r="F5" s="409">
        <f>SUMIFS(Salaries!AB$5:AB$91,Salaries!I$5:I$91, "Direct Service",Salaries!H$5:H$91,A5)+F17</f>
        <v>0</v>
      </c>
      <c r="G5" s="408">
        <f>SUMIFS(Salaries!AC$5:AC$91,Salaries!I$5:I$91, "Direct Service",Salaries!H$5:H$91,A5)+G17</f>
        <v>0</v>
      </c>
      <c r="H5" s="410">
        <f t="shared" si="0"/>
        <v>0</v>
      </c>
      <c r="I5" s="414">
        <f>SUMIFS(Salaries!Y$5:Y$91,Salaries!$I$5:$I$91,"Indirect Service",Salaries!$H$5:H$91,$A5)+I17</f>
        <v>0</v>
      </c>
      <c r="J5" s="414">
        <f>SUMIFS(Salaries!Z$5:Z$91,Salaries!I$5:I$91,"Indirect Service",Salaries!H$5:H$91,A5)+J17</f>
        <v>0</v>
      </c>
      <c r="K5" s="414">
        <f>SUMIFS(Salaries!AA$5:AA$91,Salaries!I$5:I$91,"Indirect Service",Salaries!H$5:H$91,A5)+K17</f>
        <v>0</v>
      </c>
      <c r="L5" s="411">
        <f>SUMIFS(Salaries!AB$5:AB$91,Salaries!I$5:I$91, "Indirect Service",Salaries!H$5:H$91,A5)+L17</f>
        <v>0</v>
      </c>
      <c r="M5" s="409">
        <f>SUMIFS(Salaries!AC$5:AC$91,Salaries!I$5:I$91, "Indirect Service",Salaries!H$5:H$91,A5)+M17</f>
        <v>0</v>
      </c>
      <c r="N5" s="408">
        <f t="shared" si="1"/>
        <v>0</v>
      </c>
      <c r="O5" s="408">
        <f>SUMIFS(Salaries!Y$5:Y$91,Salaries!$I$5:$I$91,"Administrative",Salaries!$H$5:H$91,$A5)+O17</f>
        <v>0</v>
      </c>
      <c r="P5" s="408">
        <f>SUMIFS(Salaries!Z$5:Z$91,Salaries!I$5:I$91,"Administrative",Salaries!H$5:H$91,A5)+P17</f>
        <v>0</v>
      </c>
      <c r="Q5" s="409">
        <f>SUMIFS(Salaries!AA$5:AA$91,Salaries!I$5:I$91,"Administrative",Salaries!H$5:H$91,A5)+Q17</f>
        <v>0</v>
      </c>
      <c r="R5" s="409">
        <f>SUMIFS(Salaries!AB$5:AB$91,Salaries!I$5:I$91, "Administrative",Salaries!H$5:H$91,A5)+R17</f>
        <v>0</v>
      </c>
      <c r="S5" s="412">
        <f>SUMIFS(Salaries!AC$5:AC$91,Salaries!I$5:I$91, "Administrative",Salaries!H$5:H$91,A5)+S17</f>
        <v>0</v>
      </c>
      <c r="T5" s="412">
        <f t="shared" si="2"/>
        <v>0</v>
      </c>
    </row>
    <row r="6" spans="1:20" ht="15" x14ac:dyDescent="0.2">
      <c r="A6" s="406" t="s">
        <v>85</v>
      </c>
      <c r="B6" s="413" t="str">
        <f>Salaries!D$4</f>
        <v>FY24-25</v>
      </c>
      <c r="C6" s="408">
        <f>SUMIFS(Salaries!AF$5:AF$91,Salaries!$I$5:$I$91,"Direct Service",Salaries!$H$5:H$91,$A6)+C18</f>
        <v>0</v>
      </c>
      <c r="D6" s="408">
        <f>SUMIFS(Salaries!AG$5:AG$91,Salaries!I$5:I$91,"Direct Service",Salaries!H$5:H$91,A6)+D18</f>
        <v>0</v>
      </c>
      <c r="E6" s="409">
        <f>SUMIFS(Salaries!AH$5:AH$91,Salaries!I$5:I$91,"Direct Service",Salaries!H$5:H$91,A6)+E18</f>
        <v>0</v>
      </c>
      <c r="F6" s="409">
        <f>SUMIFS(Salaries!AI$5:AI$91,Salaries!I$5:I$91, "Direct Service",Salaries!H$5:H$91,A5)+F18</f>
        <v>0</v>
      </c>
      <c r="G6" s="408">
        <f>SUMIFS(Salaries!AJ$5:AJ$91,Salaries!I$5:I$91, "Direct Service",Salaries!H$5:H$91,A6)+G18</f>
        <v>0</v>
      </c>
      <c r="H6" s="410">
        <f t="shared" si="0"/>
        <v>0</v>
      </c>
      <c r="I6" s="409">
        <f>SUMIFS(Salaries!AF$5:AF$91,Salaries!$I$5:$I$91,"Indirect Service",Salaries!$H$5:H$91,$A6)+I18</f>
        <v>0</v>
      </c>
      <c r="J6" s="409">
        <f>SUMIFS(Salaries!AG$5:AG$91,Salaries!I$5:I$91,"Indirect Service",Salaries!H$5:H$91,A6)+J18</f>
        <v>0</v>
      </c>
      <c r="K6" s="409">
        <f>SUMIFS(Salaries!AH$5:AH$91,Salaries!I$5:I$91,"Indirect Service",Salaries!H$5:H$91,A6)+K18</f>
        <v>0</v>
      </c>
      <c r="L6" s="411">
        <f>SUMIFS(Salaries!AI$5:AI$91,Salaries!I$5:I$91, "Indirect Service",Salaries!H$5:H$91,A5)+L18</f>
        <v>0</v>
      </c>
      <c r="M6" s="409">
        <f>SUMIFS(Salaries!AJ$5:AJ$91,Salaries!I$5:I$91, "Indirect Service",Salaries!H$5:H$91,A6)+M18</f>
        <v>0</v>
      </c>
      <c r="N6" s="408">
        <f t="shared" si="1"/>
        <v>0</v>
      </c>
      <c r="O6" s="408">
        <f>SUMIFS(Salaries!AF$5:AF$91,Salaries!$I$5:$I$91,"Administrative",Salaries!$H$5:H$91,$A6)+O18</f>
        <v>0</v>
      </c>
      <c r="P6" s="408">
        <f>SUMIFS(Salaries!AG$5:AG$91,Salaries!I$5:I$91,"Administrative",Salaries!H$5:H$91,A6)+P18</f>
        <v>0</v>
      </c>
      <c r="Q6" s="409">
        <f>SUMIFS(Salaries!AH$5:AH$91,Salaries!I$5:I$91,"Administrative",Salaries!H$5:H$91,A6)+Q18</f>
        <v>0</v>
      </c>
      <c r="R6" s="409">
        <f>SUMIFS(Salaries!AI$5:AI$91,Salaries!I$5:I$91, "Administrative",Salaries!H$5:H$91,A5)+R18</f>
        <v>0</v>
      </c>
      <c r="S6" s="412">
        <f>SUMIFS(Salaries!AJ$5:AJ$91,Salaries!I$5:I$91, "Administrative",Salaries!H$5:H$91,A6)+S18</f>
        <v>0</v>
      </c>
      <c r="T6" s="412">
        <f t="shared" si="2"/>
        <v>0</v>
      </c>
    </row>
    <row r="7" spans="1:20" ht="15" x14ac:dyDescent="0.2">
      <c r="A7" s="406" t="s">
        <v>85</v>
      </c>
      <c r="B7" s="413" t="str">
        <f>Salaries!E$4</f>
        <v>FY25-26</v>
      </c>
      <c r="C7" s="408">
        <f>SUMIFS(Salaries!AM$5:AM$91,Salaries!$I$5:$I$91,"Direct Service",Salaries!$H$5:H$91,$A7)+C19</f>
        <v>0</v>
      </c>
      <c r="D7" s="408">
        <f>SUMIFS(Salaries!AN$5:AN$91,Salaries!I$5:I$91,"Direct Service",Salaries!H$5:H$91,A7)+D19</f>
        <v>0</v>
      </c>
      <c r="E7" s="409">
        <f>SUMIFS(Salaries!AO$5:AO$91,Salaries!I$5:I$91,"Direct Service",Salaries!H$5:H$91,A7)+E19</f>
        <v>0</v>
      </c>
      <c r="F7" s="409">
        <f>SUMIFS(Salaries!AP$5:AP$91,Salaries!I$5:I$91, "Direct Service",Salaries!H$5:H$91,A7,Salaries!E$5:E$91,"Y")+F19</f>
        <v>0</v>
      </c>
      <c r="G7" s="408">
        <f>SUMIFS(Salaries!AQ$5:AQ$91,Salaries!I$5:I$91, "Direct Service",Salaries!H$5:H$91,A7)+G19</f>
        <v>0</v>
      </c>
      <c r="H7" s="410">
        <f t="shared" si="0"/>
        <v>0</v>
      </c>
      <c r="I7" s="409">
        <f>SUMIFS(Salaries!AM$5:AM$91,Salaries!$I$5:$I$91,"Indirect Service",Salaries!$H$5:H$91,$A7)+I19</f>
        <v>0</v>
      </c>
      <c r="J7" s="409">
        <f>SUMIFS(Salaries!AN$5:AN$91,Salaries!I$5:I$91,"Indirect Service",Salaries!H$5:H$91,A7)+J19</f>
        <v>0</v>
      </c>
      <c r="K7" s="409">
        <f>SUMIFS(Salaries!AO$5:AO$91,Salaries!I$5:I$91,"Indirect Service",Salaries!H$5:H$91,A7)+K19</f>
        <v>0</v>
      </c>
      <c r="L7" s="411">
        <f>SUMIFS(Salaries!AP$5:AP$91,Salaries!I$5:I$91, "Indirect Service",Salaries!H$5:H$91,A7,Salaries!E$5:E$91,"Y")+L19</f>
        <v>0</v>
      </c>
      <c r="M7" s="409">
        <f>SUMIFS(Salaries!AQ$5:AQ$91,Salaries!I$5:I$91, "Indirect Service",Salaries!H$5:H$91,A7)+M19</f>
        <v>0</v>
      </c>
      <c r="N7" s="408">
        <f t="shared" si="1"/>
        <v>0</v>
      </c>
      <c r="O7" s="408">
        <f>SUMIFS(Salaries!AM$5:AM$91,Salaries!$I$5:$I$91,"Administrative",Salaries!$H$5:H$91,$A7)+O19</f>
        <v>0</v>
      </c>
      <c r="P7" s="408">
        <f>SUMIFS(Salaries!AN$5:AN$91,Salaries!I$5:I$91,"Administrative",Salaries!H$5:H$91,A7)+P19</f>
        <v>0</v>
      </c>
      <c r="Q7" s="409">
        <f>SUMIFS(Salaries!AO$5:AO$91,Salaries!I$5:I$91,"Administrative",Salaries!H$5:H$91,A7)+Q19</f>
        <v>0</v>
      </c>
      <c r="R7" s="409">
        <f>SUMIFS(Salaries!AP$5:AP$91,Salaries!I$5:I$91, "Administrative",Salaries!H$5:H$91,A7,Salaries!E$5:E$91,"Y")+R19</f>
        <v>0</v>
      </c>
      <c r="S7" s="412">
        <f>SUMIFS(Salaries!AQ$5:AQ$91,Salaries!I$5:I$91, "Administrative",Salaries!H$5:H$91,A7)+S19</f>
        <v>0</v>
      </c>
      <c r="T7" s="412">
        <f t="shared" si="2"/>
        <v>0</v>
      </c>
    </row>
    <row r="8" spans="1:20" ht="15.75" thickBot="1" x14ac:dyDescent="0.25">
      <c r="A8" s="415" t="s">
        <v>85</v>
      </c>
      <c r="B8" s="416" t="str">
        <f>Salaries!F$4</f>
        <v>FY26-27</v>
      </c>
      <c r="C8" s="417">
        <f>SUMIFS(Salaries!AT$5:AT$91,Salaries!$I$5:$I$91,"Direct Service",Salaries!$H$5:H$91,$A8)+C20</f>
        <v>0</v>
      </c>
      <c r="D8" s="418">
        <f>SUMIFS(Salaries!AU$5:AU$91,Salaries!I$5:I$91,"Direct Service",Salaries!H$5:H$91,A8)+D20</f>
        <v>0</v>
      </c>
      <c r="E8" s="419">
        <f>SUMIFS(Salaries!AV$5:AV$91,Salaries!I$5:I$91,"Direct Service",Salaries!H$5:H$91,A8)+E20</f>
        <v>0</v>
      </c>
      <c r="F8" s="419">
        <f>SUMIFS(Salaries!AW$5:AW$91,Salaries!I$5:I$91, "Direct Service",Salaries!H$5:H$91,A8)+F20</f>
        <v>0</v>
      </c>
      <c r="G8" s="400">
        <f>SUMIFS(Salaries!AX$5:AX$91,Salaries!I$5:I$91, "Direct Service",Salaries!H$5:H$91,A8)+G20</f>
        <v>0</v>
      </c>
      <c r="H8" s="420">
        <f t="shared" si="0"/>
        <v>0</v>
      </c>
      <c r="I8" s="419">
        <f>SUMIFS(Salaries!AT$5:AT$91,Salaries!$I$5:$I$91,"Indirect Service",Salaries!$H$5:H$91,$A8)+I20</f>
        <v>0</v>
      </c>
      <c r="J8" s="419">
        <f>SUMIFS(Salaries!AU$5:AU$91,Salaries!I$5:I$91,"Indirect Service",Salaries!H$5:H$91,A8)+J20</f>
        <v>0</v>
      </c>
      <c r="K8" s="419">
        <f>SUMIFS(Salaries!AV$5:AV$91,Salaries!I$5:I$91,"Indirect Service",Salaries!H$5:H$91,A8)+K20</f>
        <v>0</v>
      </c>
      <c r="L8" s="421">
        <f>SUMIFS(Salaries!AW$5:AW$91,Salaries!I$5:I$91, "Indirect Service",Salaries!H$5:H$91,A8)+L20</f>
        <v>0</v>
      </c>
      <c r="M8" s="419">
        <f>SUMIFS(Salaries!AX$5:AX$91,Salaries!I$5:I$91, "Indirect Service",Salaries!H$5:H$91,A8)+M20</f>
        <v>0</v>
      </c>
      <c r="N8" s="418">
        <f t="shared" si="1"/>
        <v>0</v>
      </c>
      <c r="O8" s="417">
        <f>SUMIFS(Salaries!AT$5:AT$91,Salaries!$I$5:$I$91,"Administrative",Salaries!$H$5:H$91,$A8)+O20</f>
        <v>0</v>
      </c>
      <c r="P8" s="418">
        <f>SUMIFS(Salaries!AU$5:AU$91,Salaries!I$5:I$91,"Administrative",Salaries!H$5:H$91,A8)+P20</f>
        <v>0</v>
      </c>
      <c r="Q8" s="419">
        <f>SUMIFS(Salaries!AV$5:AV$91,Salaries!I$5:I$91,"Administrative",Salaries!H$5:H$91,A8)+Q20</f>
        <v>0</v>
      </c>
      <c r="R8" s="419">
        <f>SUMIFS(Salaries!AW$5:AW$91,Salaries!I$5:I$91, "Administrative",Salaries!H$5:H$91,A8)+R20</f>
        <v>0</v>
      </c>
      <c r="S8" s="404">
        <f>SUMIFS(Salaries!AX$5:AX$91,Salaries!I$5:I$91, "Administrative",Salaries!H$5:H$91,A8)+S20</f>
        <v>0</v>
      </c>
      <c r="T8" s="422">
        <f t="shared" si="2"/>
        <v>0</v>
      </c>
    </row>
    <row r="9" spans="1:20" ht="15" x14ac:dyDescent="0.2">
      <c r="A9" s="397" t="s">
        <v>86</v>
      </c>
      <c r="B9" s="423" t="str">
        <f>Salaries!A4</f>
        <v>Year 0</v>
      </c>
      <c r="C9" s="424">
        <f>SUMIFS(Salaries!K$5:K$91,Salaries!$I$5:$I$91,"Direct Service",Salaries!$H$5:H$91,$A9)+C15</f>
        <v>0</v>
      </c>
      <c r="D9" s="424">
        <f>SUMIFS(Salaries!L$5:L$91,Salaries!I$5:I$91,"Direct Service",Salaries!H$5:H$91,A9)+D15</f>
        <v>0</v>
      </c>
      <c r="E9" s="400">
        <f>SUMIFS(Salaries!M$5:M$91,Salaries!I$5:I$91,"Direct Service",Salaries!H$5:H$91,A9)+E15</f>
        <v>0</v>
      </c>
      <c r="F9" s="401">
        <f>SUMIFS(Salaries!N$5:N$91,Salaries!I$5:I$91, "Direct Service",Salaries!H$5:H$91,A9)+F15</f>
        <v>0</v>
      </c>
      <c r="G9" s="401">
        <f>SUMIFS(Salaries!O$5:O$91,Salaries!I$5:I$91, "Direct Service",Salaries!H$5:H$91,A9)+G15</f>
        <v>0</v>
      </c>
      <c r="H9" s="425">
        <f>SUM(C9:G9)</f>
        <v>0</v>
      </c>
      <c r="I9" s="426">
        <f>SUMIFS(Salaries!K$5:K$91,Salaries!$I$5:$I$91,"Indirect Service",Salaries!$H$5:H$91,$A9)+I15</f>
        <v>0</v>
      </c>
      <c r="J9" s="426">
        <f>SUMIFS(Salaries!L$5:L$91,Salaries!I$5:I$91,"Indirect Service",Salaries!H$5:H$91,A9)+J15</f>
        <v>0</v>
      </c>
      <c r="K9" s="426">
        <f>SUMIFS(Salaries!M$5:M$91,Salaries!I$5:I$91,"Indirect Service",Salaries!H$5:H$91,A9)+K15</f>
        <v>0</v>
      </c>
      <c r="L9" s="424">
        <f>SUMIFS(Salaries!N$5:N$91,Salaries!I$5:I$91, "Indirect Service",Salaries!H$5:H$91,A9)+L15</f>
        <v>0</v>
      </c>
      <c r="M9" s="424">
        <f>SUMIFS(Salaries!O$5:O$91,Salaries!I$5:I$91, "Indirect Service",Salaries!H$5:H$91,A9)+M15</f>
        <v>0</v>
      </c>
      <c r="N9" s="400">
        <f t="shared" si="1"/>
        <v>0</v>
      </c>
      <c r="O9" s="424">
        <f>SUMIFS(Salaries!K$5:K$91,Salaries!$I$5:$I$91,"Administrative",Salaries!$H$5:H$91,$A9)+O15</f>
        <v>0</v>
      </c>
      <c r="P9" s="424">
        <f>SUMIFS(Salaries!L$5:L$91,Salaries!I$5:I$91,"Administrative",Salaries!H$5:H$91,A9)+P15</f>
        <v>0</v>
      </c>
      <c r="Q9" s="400">
        <f>SUMIFS(Salaries!M$5:M$91,Salaries!I$5:I$91,"Administrative",Salaries!H$5:H$91,A9)+Q15</f>
        <v>0</v>
      </c>
      <c r="R9" s="401">
        <f>SUMIFS(Salaries!N$5:N$91,Salaries!I$5:I$91, "Administrative",Salaries!H$5:H$91,A9)+R15</f>
        <v>0</v>
      </c>
      <c r="S9" s="427">
        <f>SUMIFS(Salaries!O$5:O$91,Salaries!I$5:I$91, "Administrative",Salaries!H$5:H$91,A9)+S15</f>
        <v>0</v>
      </c>
      <c r="T9" s="404">
        <f t="shared" si="2"/>
        <v>0</v>
      </c>
    </row>
    <row r="10" spans="1:20" ht="15" x14ac:dyDescent="0.25">
      <c r="A10" s="406" t="s">
        <v>86</v>
      </c>
      <c r="B10" s="407" t="str">
        <f>Salaries!B$4</f>
        <v>FY22-23</v>
      </c>
      <c r="C10" s="409">
        <f>SUMIFS(Salaries!R$5:R$91,Salaries!$I$5:$I$91,"Direct Service",Salaries!$H$5:H$91,$A10)+C16</f>
        <v>0</v>
      </c>
      <c r="D10" s="409">
        <f>SUMIFS(Salaries!S$5:S$91,Salaries!I$5:I$91,"Direct Service",Salaries!H$5:H$91,A10)+D16</f>
        <v>0</v>
      </c>
      <c r="E10" s="409">
        <f>SUMIFS(Salaries!T$5:T$91,Salaries!I$5:I$91,"Direct Service",Salaries!H$5:H$91,A10)+E16</f>
        <v>0</v>
      </c>
      <c r="F10" s="409">
        <f>SUMIFS(Salaries!U$5:U$91,Salaries!I$5:I$91, "Direct Service",Salaries!H$5:H$91,A10)+F16</f>
        <v>0</v>
      </c>
      <c r="G10" s="409">
        <f>SUMIFS(Salaries!V$5:V$91,Salaries!I$5:I$91, "Direct Service",Salaries!H$5:H$91,A10)+G16</f>
        <v>0</v>
      </c>
      <c r="H10" s="428">
        <f>SUM(C10:G10)</f>
        <v>0</v>
      </c>
      <c r="I10" s="409">
        <f>SUMIFS(Salaries!R$5:R$91,Salaries!$I$5:$I$91,"Indirect Service",Salaries!$H$5:H$91,$A10)+I16</f>
        <v>0</v>
      </c>
      <c r="J10" s="409">
        <f>SUMIFS(Salaries!S$5:S$91,Salaries!I$5:I$91,"Indirect Service",Salaries!H$5:H$91,A10)+J16</f>
        <v>0</v>
      </c>
      <c r="K10" s="409">
        <f>SUMIFS(Salaries!T$5:T$91,Salaries!I$5:I$91,"Indirect Service",Salaries!H$5:H$91,A10)+K16</f>
        <v>0</v>
      </c>
      <c r="L10" s="409">
        <f>SUMIFS(Salaries!U$5:U$91,Salaries!I$5:I$91, "Indirect Service",Salaries!H$5:H$91,A10)+L16</f>
        <v>0</v>
      </c>
      <c r="M10" s="409">
        <f>SUMIFS(Salaries!V$5:V$91,Salaries!I$5:I$91, "Indirect Service",Salaries!H$5:H$91,A10)+M16</f>
        <v>0</v>
      </c>
      <c r="N10" s="408">
        <f t="shared" si="1"/>
        <v>0</v>
      </c>
      <c r="O10" s="409">
        <f>SUMIFS(Salaries!R$5:R$91,Salaries!$I$5:$I$91,"Administrative",Salaries!$H$5:H$91,$A10)+O16</f>
        <v>0</v>
      </c>
      <c r="P10" s="409">
        <f>SUMIFS(Salaries!S$5:S$91,Salaries!I$5:I$91,"Administrative",Salaries!H$5:H$91,A10)+P16</f>
        <v>0</v>
      </c>
      <c r="Q10" s="409">
        <f>SUMIFS(Salaries!T$5:T$91,Salaries!I$5:I$91,"Administrative",Salaries!H$5:H$91,A10)+Q16</f>
        <v>0</v>
      </c>
      <c r="R10" s="409">
        <f>SUMIFS(Salaries!U$5:U$91,Salaries!I$5:I$91, "Administrative",Salaries!H$5:H$91,A10)+R16</f>
        <v>0</v>
      </c>
      <c r="S10" s="411">
        <f>SUMIFS(Salaries!V$5:V$91,Salaries!I$5:I$91, "Administrative",Salaries!H$5:H$91,A10)+S16</f>
        <v>0</v>
      </c>
      <c r="T10" s="412">
        <f t="shared" si="2"/>
        <v>0</v>
      </c>
    </row>
    <row r="11" spans="1:20" ht="15" x14ac:dyDescent="0.25">
      <c r="A11" s="406" t="s">
        <v>86</v>
      </c>
      <c r="B11" s="413" t="str">
        <f>Salaries!C$4</f>
        <v>FY23-24</v>
      </c>
      <c r="C11" s="409">
        <f>SUMIFS(Salaries!Y$5:Y$91,Salaries!$I$5:$I$91,"Direct Service",Salaries!$H$5:H$91,$A11)+C17</f>
        <v>0</v>
      </c>
      <c r="D11" s="409">
        <f>SUMIFS(Salaries!Z$5:Z$91,Salaries!I$5:I$91,"Direct Service",Salaries!H$5:H$91,A11)+D17</f>
        <v>0</v>
      </c>
      <c r="E11" s="409">
        <f>SUMIFS(Salaries!AA$5:AA$91,Salaries!I$5:I$91,"Direct Service",Salaries!H$5:H$91,A11)+E17</f>
        <v>0</v>
      </c>
      <c r="F11" s="409">
        <f>SUMIFS(Salaries!AB$5:AB$91,Salaries!I$5:I$91, "Direct Service",Salaries!H$5:H$91,A11)+F17</f>
        <v>0</v>
      </c>
      <c r="G11" s="409">
        <f>SUMIFS(Salaries!AC$5:AC$91,Salaries!I$5:I$91, "Direct Service",Salaries!H$5:H$91,A11)+G17</f>
        <v>0</v>
      </c>
      <c r="H11" s="428">
        <f t="shared" si="0"/>
        <v>0</v>
      </c>
      <c r="I11" s="409">
        <f>SUMIFS(Salaries!Y$5:Y$91,Salaries!$I$5:$I$91,"Indirect Service",Salaries!$H$5:H$91,$A11)+I17</f>
        <v>0</v>
      </c>
      <c r="J11" s="409">
        <f>SUMIFS(Salaries!Z$5:Z$91,Salaries!I$5:I$91,"Indirect Service",Salaries!H$5:H$91,A11)+J17</f>
        <v>0</v>
      </c>
      <c r="K11" s="409">
        <f>SUMIFS(Salaries!AA$5:AA$91,Salaries!I$5:I$91,"Indirect Service",Salaries!H$5:H$91,A11)+K17</f>
        <v>0</v>
      </c>
      <c r="L11" s="409">
        <f>SUMIFS(Salaries!AB$5:AB$91,Salaries!I$5:I$91, "Indirect Service",Salaries!H$5:H$91,A11)+L17</f>
        <v>0</v>
      </c>
      <c r="M11" s="409">
        <f>SUMIFS(Salaries!AC$5:AC$91,Salaries!I$5:I$91, "Indirect Service",Salaries!H$5:H$91,A11)+M17</f>
        <v>0</v>
      </c>
      <c r="N11" s="408">
        <f t="shared" si="1"/>
        <v>0</v>
      </c>
      <c r="O11" s="409">
        <f>SUMIFS(Salaries!Y$5:Y$91,Salaries!$I$5:$I$91,"Administrative",Salaries!$H$5:H$91,$A11)+O17</f>
        <v>0</v>
      </c>
      <c r="P11" s="409">
        <f>SUMIFS(Salaries!Z$5:Z$91,Salaries!I$5:I$91,"Administrative",Salaries!H$5:H$91,A11)+P17</f>
        <v>0</v>
      </c>
      <c r="Q11" s="409">
        <f>SUMIFS(Salaries!AA$5:AA$91,Salaries!I$5:I$91,"Administrative",Salaries!H$5:H$91,A11)+Q17</f>
        <v>0</v>
      </c>
      <c r="R11" s="409">
        <f>SUMIFS(Salaries!AB$5:AB$91,Salaries!I$5:I$91, "Administrative",Salaries!H$5:H$91,A11)+R17</f>
        <v>0</v>
      </c>
      <c r="S11" s="411">
        <f>SUMIFS(Salaries!AC$5:AC$91,Salaries!I$5:I$91, "Administrative",Salaries!H$5:H$91,A11)+S17</f>
        <v>0</v>
      </c>
      <c r="T11" s="412">
        <f t="shared" si="2"/>
        <v>0</v>
      </c>
    </row>
    <row r="12" spans="1:20" ht="15" x14ac:dyDescent="0.25">
      <c r="A12" s="406" t="s">
        <v>86</v>
      </c>
      <c r="B12" s="413" t="str">
        <f>Salaries!D$4</f>
        <v>FY24-25</v>
      </c>
      <c r="C12" s="409">
        <f>SUMIFS(Salaries!AF$5:AF$91,Salaries!$I$5:$I$91,"Direct Service",Salaries!$H$5:H$91,$A12)+C18</f>
        <v>0</v>
      </c>
      <c r="D12" s="409">
        <f>SUMIFS(Salaries!AG$5:AG$91,Salaries!I$5:I$91,"Direct Service",Salaries!H$5:H$91,A12)+D18</f>
        <v>0</v>
      </c>
      <c r="E12" s="409">
        <f>SUMIFS(Salaries!AH$5:AH$91,Salaries!I$5:I$91,"Direct Service",Salaries!H$5:H$91,A12)+E18</f>
        <v>0</v>
      </c>
      <c r="F12" s="409">
        <f>SUMIFS(Salaries!AI$5:AI$91,Salaries!I$5:I$91, "Direct Service",Salaries!H$5:H$91,A11)+F18</f>
        <v>0</v>
      </c>
      <c r="G12" s="409">
        <f>SUMIFS(Salaries!AJ$5:AJ$91,Salaries!I$5:I$91, "Direct Service",Salaries!H$5:H$91,A12)+G18</f>
        <v>0</v>
      </c>
      <c r="H12" s="428">
        <f t="shared" si="0"/>
        <v>0</v>
      </c>
      <c r="I12" s="409">
        <f>SUMIFS(Salaries!AF$5:AF$91,Salaries!$I$5:$I$91,"Indirect Service",Salaries!$H$5:H$91,$A12)+I18</f>
        <v>0</v>
      </c>
      <c r="J12" s="409">
        <f>SUMIFS(Salaries!AG$5:AG$91,Salaries!I$5:I$91,"Indirect Service",Salaries!H$5:H$91,A12)+J18</f>
        <v>0</v>
      </c>
      <c r="K12" s="409">
        <f>SUMIFS(Salaries!AH$5:AH$91,Salaries!I$5:I$91,"Indirect Service",Salaries!H$5:H$91,A12)+K18</f>
        <v>0</v>
      </c>
      <c r="L12" s="409">
        <f>SUMIFS(Salaries!AI$5:AI$91,Salaries!I$5:I$91, "Indirect Service",Salaries!H$5:H$91,A11)+L18</f>
        <v>0</v>
      </c>
      <c r="M12" s="409">
        <f>SUMIFS(Salaries!AJ$5:AJ$91,Salaries!I$5:I$91, "Indirect Service",Salaries!H$5:H$91,A12)+M18</f>
        <v>0</v>
      </c>
      <c r="N12" s="408">
        <f t="shared" si="1"/>
        <v>0</v>
      </c>
      <c r="O12" s="409">
        <f>SUMIFS(Salaries!AF$5:AF$91,Salaries!$I$5:$I$91,"Administrative",Salaries!$H$5:H$91,$A12)+O18</f>
        <v>0</v>
      </c>
      <c r="P12" s="409">
        <f>SUMIFS(Salaries!AG$5:AG$91,Salaries!I$5:I$91,"Administrative",Salaries!H$5:H$91,A12)+P18</f>
        <v>0</v>
      </c>
      <c r="Q12" s="409">
        <f>SUMIFS(Salaries!AH$5:AH$91,Salaries!I$5:I$91,"Administrative",Salaries!H$5:H$91,A12)+Q18</f>
        <v>0</v>
      </c>
      <c r="R12" s="409">
        <f>SUMIFS(Salaries!AI$5:AI$91,Salaries!I$5:I$91, "Administrative",Salaries!H$5:H$91,A11)+R18</f>
        <v>0</v>
      </c>
      <c r="S12" s="411">
        <f>SUMIFS(Salaries!AJ$5:AJ$91,Salaries!I$5:I$91, "Administrative",Salaries!H$5:H$91,A12)+S18</f>
        <v>0</v>
      </c>
      <c r="T12" s="412">
        <f t="shared" si="2"/>
        <v>0</v>
      </c>
    </row>
    <row r="13" spans="1:20" ht="15" x14ac:dyDescent="0.25">
      <c r="A13" s="406" t="s">
        <v>86</v>
      </c>
      <c r="B13" s="413" t="str">
        <f>Salaries!E$4</f>
        <v>FY25-26</v>
      </c>
      <c r="C13" s="409">
        <f>SUMIFS(Salaries!AM$5:AM$91,Salaries!$I$5:$I$91,"Direct Service",Salaries!$H$5:H$91,$A13)+C19</f>
        <v>0</v>
      </c>
      <c r="D13" s="409">
        <f>SUMIFS(Salaries!AN$5:AN$91,Salaries!I$5:I$91,"Direct Service",Salaries!H$5:H$91,A13)+D19</f>
        <v>0</v>
      </c>
      <c r="E13" s="409">
        <f>SUMIFS(Salaries!AO$5:AO$91,Salaries!I$5:I$91,"Direct Service",Salaries!H$5:H$91,A13)+E19</f>
        <v>0</v>
      </c>
      <c r="F13" s="409">
        <f>SUMIFS(Salaries!AP$5:AP$91,Salaries!I$5:I$91, "Direct Service",Salaries!H$5:H$91,A13)+F19</f>
        <v>0</v>
      </c>
      <c r="G13" s="409">
        <f>SUMIFS(Salaries!AQ$5:AQ$91,Salaries!I$5:I$91, "Direct Service",Salaries!H$5:H$91,A13)+G19</f>
        <v>0</v>
      </c>
      <c r="H13" s="428">
        <f t="shared" si="0"/>
        <v>0</v>
      </c>
      <c r="I13" s="409">
        <f>SUMIFS(Salaries!AM$5:AM$91,Salaries!$I$5:$I$91,"Indirect Service",Salaries!$H$5:H$91,$A13)+I19</f>
        <v>0</v>
      </c>
      <c r="J13" s="409">
        <f>SUMIFS(Salaries!AN$5:AN$91,Salaries!I$5:I$91,"Indirect Service",Salaries!H$5:H$91,A13)+J19</f>
        <v>0</v>
      </c>
      <c r="K13" s="409">
        <f>SUMIFS(Salaries!AO$5:AO$91,Salaries!I$5:I$91,"Indirect Service",Salaries!H$5:H$91,A13)+K19</f>
        <v>0</v>
      </c>
      <c r="L13" s="409">
        <f>SUMIFS(Salaries!AP$5:AP$91,Salaries!I$5:I$91, "Indirect Service",Salaries!H$5:H$91,A13)+L19</f>
        <v>0</v>
      </c>
      <c r="M13" s="409">
        <f>SUMIFS(Salaries!AQ$5:AQ$91,Salaries!I$5:I$91, "Indirect Service",Salaries!H$5:H$91,A13)+M19</f>
        <v>0</v>
      </c>
      <c r="N13" s="408">
        <f t="shared" si="1"/>
        <v>0</v>
      </c>
      <c r="O13" s="409">
        <f>SUMIFS(Salaries!AM$5:AM$91,Salaries!$I$5:$I$91,"Administrative",Salaries!$H$5:H$91,$A13)+O19</f>
        <v>0</v>
      </c>
      <c r="P13" s="409">
        <f>SUMIFS(Salaries!AN$5:AN$91,Salaries!I$5:I$91,"Administrative",Salaries!H$5:H$91,A13)+P19</f>
        <v>0</v>
      </c>
      <c r="Q13" s="409">
        <f>SUMIFS(Salaries!AO$5:AO$91,Salaries!I$5:I$91,"Administrative",Salaries!H$5:H$91,A13)+Q19</f>
        <v>0</v>
      </c>
      <c r="R13" s="409">
        <f>SUMIFS(Salaries!AP$5:AP$91,Salaries!I$5:I$91, "Administrative",Salaries!H$5:H$91,A13)+R19</f>
        <v>0</v>
      </c>
      <c r="S13" s="411">
        <f>SUMIFS(Salaries!AQ$5:AQ$91,Salaries!I$5:I$91, "Administrative",Salaries!H$5:H$91,A13)+S19</f>
        <v>0</v>
      </c>
      <c r="T13" s="412">
        <f t="shared" si="2"/>
        <v>0</v>
      </c>
    </row>
    <row r="14" spans="1:20" ht="15" x14ac:dyDescent="0.25">
      <c r="A14" s="429" t="s">
        <v>86</v>
      </c>
      <c r="B14" s="430" t="str">
        <f>Salaries!F$4</f>
        <v>FY26-27</v>
      </c>
      <c r="C14" s="431">
        <f>SUMIFS(Salaries!AT$5:AT$91,Salaries!$I$5:$I$91,"Direct Service",Salaries!$H$5:H$91,$A14)+C20</f>
        <v>0</v>
      </c>
      <c r="D14" s="431">
        <f>SUMIFS(Salaries!AU$5:AU$91,Salaries!I$5:I$91,"Direct Service",Salaries!H$5:H$91,A14)+D20</f>
        <v>0</v>
      </c>
      <c r="E14" s="431">
        <f>SUMIFS(Salaries!AV$5:AV$91,Salaries!I$5:I$91,"Direct Service",Salaries!H$5:H$91,A14)+E20</f>
        <v>0</v>
      </c>
      <c r="F14" s="431">
        <f>SUMIFS(Salaries!AW$5:AW$91,Salaries!I$5:I$91, "Direct Service",Salaries!H$5:H$91,A14)+F20</f>
        <v>0</v>
      </c>
      <c r="G14" s="431">
        <f>SUMIFS(Salaries!AX$5:AX$91,Salaries!I$5:I$91, "Direct Service",Salaries!H$5:H$91,A14)+G20</f>
        <v>0</v>
      </c>
      <c r="H14" s="432">
        <f t="shared" si="0"/>
        <v>0</v>
      </c>
      <c r="I14" s="431">
        <f>SUMIFS(Salaries!AT$5:AT$91,Salaries!$I$5:$I$91,"Indirect Service",Salaries!$H$5:H$91,$A14)+I20</f>
        <v>0</v>
      </c>
      <c r="J14" s="431">
        <f>SUMIFS(Salaries!AU$5:AU$91,Salaries!I$5:I$91,"Indirect Service",Salaries!H$5:H$91,A14)+J20</f>
        <v>0</v>
      </c>
      <c r="K14" s="431">
        <f>SUMIFS(Salaries!AV$5:AV$91,Salaries!I$5:I$91,"Indirect Service",Salaries!H$5:H$91,A14)+K20</f>
        <v>0</v>
      </c>
      <c r="L14" s="431">
        <f>SUMIFS(Salaries!AW$5:AW$91,Salaries!I$5:I$91, "Indirect Service",Salaries!H$5:H$91,A14)+L20</f>
        <v>0</v>
      </c>
      <c r="M14" s="431">
        <f>SUMIFS(Salaries!AX$5:AX$91,Salaries!I$5:I$91, "Indirect Service",Salaries!H$5:H$91,A14)+M20</f>
        <v>0</v>
      </c>
      <c r="N14" s="433">
        <f t="shared" si="1"/>
        <v>0</v>
      </c>
      <c r="O14" s="431">
        <f>SUMIFS(Salaries!AT$5:AT$91,Salaries!$I$5:$I$91,"Administrative",Salaries!$H$5:H$91,$A14)+O20</f>
        <v>0</v>
      </c>
      <c r="P14" s="431">
        <f>SUMIFS(Salaries!AU$5:AU$91,Salaries!I$5:I$91,"Administrative",Salaries!H$5:H$91,A14)+P20</f>
        <v>0</v>
      </c>
      <c r="Q14" s="431">
        <f>SUMIFS(Salaries!AV$5:AV$91,Salaries!I$5:I$91,"Administrative",Salaries!H$5:H$91,A14)+Q20</f>
        <v>0</v>
      </c>
      <c r="R14" s="431">
        <f>SUMIFS(Salaries!AW$5:AW$91,Salaries!I$5:I$91, "Administrative",Salaries!H$5:H$91,A14)+R20</f>
        <v>0</v>
      </c>
      <c r="S14" s="434">
        <f>SUMIFS(Salaries!AX$5:AX$91,Salaries!I$5:I$91, "Administrative",Salaries!H$5:H$91,A14)+S20</f>
        <v>0</v>
      </c>
      <c r="T14" s="435">
        <f t="shared" si="2"/>
        <v>0</v>
      </c>
    </row>
    <row r="15" spans="1:20" s="272" customFormat="1" hidden="1" x14ac:dyDescent="0.2">
      <c r="A15" s="264" t="s">
        <v>109</v>
      </c>
      <c r="B15" s="265" t="str">
        <f>Salaries!A4</f>
        <v>Year 0</v>
      </c>
      <c r="C15" s="266">
        <f>SUMIFS(Salaries!K$5:K$91,Salaries!$I$5:$I$91,"Direct Service",Salaries!$H$5:H$91,$A15)</f>
        <v>0</v>
      </c>
      <c r="D15" s="266">
        <f>SUMIFS(Salaries!L$5:L$91,Salaries!I$5:I$91,"Direct Service",Salaries!H$5:H$91,A15)</f>
        <v>0</v>
      </c>
      <c r="E15" s="267">
        <f>SUMIFS(Salaries!M$5:M$91,Salaries!I$5:I$91,"Direct Service",Salaries!H$5:H$91,A15)</f>
        <v>0</v>
      </c>
      <c r="F15" s="268">
        <f>SUMIFS(Salaries!N$5:N$91,Salaries!I$5:I$91, "Direct Service",Salaries!H$5:H$91,A15)</f>
        <v>0</v>
      </c>
      <c r="G15" s="267">
        <f>SUMIFS(Salaries!O$5:O$91,Salaries!I$5:I$91, "Direct Service",Salaries!H$5:H$91,A15)</f>
        <v>0</v>
      </c>
      <c r="H15" s="269">
        <f t="shared" ref="H15:H20" si="3">SUM(C15:G15)</f>
        <v>0</v>
      </c>
      <c r="I15" s="266">
        <f>SUMIFS(Salaries!K$5:K$91,Salaries!$I$5:$I$91,"Indirect Service",Salaries!$H$5:H$91,$A15)</f>
        <v>0</v>
      </c>
      <c r="J15" s="266">
        <f>SUMIFS(Salaries!L$5:L$91,Salaries!I$5:I$91,"Indirect Service",Salaries!H$5:H$91,A15)</f>
        <v>0</v>
      </c>
      <c r="K15" s="266">
        <f>SUMIFS(Salaries!M$5:M$91,Salaries!I$5:I$91,"Indirect Service",Salaries!H$5:H$91,A15)</f>
        <v>0</v>
      </c>
      <c r="L15" s="266">
        <f>SUMIFS(Salaries!N$5:N$91,Salaries!I$5:I$91,"Indirect Service",Salaries!H$5:H$91,A15)</f>
        <v>0</v>
      </c>
      <c r="M15" s="266">
        <f>SUMIFS(Salaries!O$5:O$91,Salaries!I$5:I$91, "Indirect Service",Salaries!H$5:H$91,A15)</f>
        <v>0</v>
      </c>
      <c r="N15" s="270">
        <f t="shared" si="1"/>
        <v>0</v>
      </c>
      <c r="O15" s="266">
        <f>SUMIFS(Salaries!K$5:K$91,Salaries!$I$5:$I$91,"Administrative",Salaries!$H$5:H$91,$A15)</f>
        <v>0</v>
      </c>
      <c r="P15" s="266">
        <f>SUMIFS(Salaries!L$5:L$91,Salaries!I$5:I$91,"Administrative",Salaries!H$5:H$91,A15)</f>
        <v>0</v>
      </c>
      <c r="Q15" s="267">
        <f>SUMIFS(Salaries!M$5:M$91,Salaries!I$5:I$91,"Administrative",Salaries!H$5:H$91,A15)</f>
        <v>0</v>
      </c>
      <c r="R15" s="268">
        <f>SUMIFS(Salaries!N$5:N$91,Salaries!I$5:I$91, "Administrative",Salaries!H$5:H$91,A15)</f>
        <v>0</v>
      </c>
      <c r="S15" s="271">
        <f>SUMIFS(Salaries!O$5:O$91,Salaries!I$5:I$91, "Administrative",Salaries!H$5:H$91,A15)</f>
        <v>0</v>
      </c>
      <c r="T15" s="270">
        <f t="shared" si="2"/>
        <v>0</v>
      </c>
    </row>
    <row r="16" spans="1:20" s="272" customFormat="1" hidden="1" x14ac:dyDescent="0.2">
      <c r="A16" s="273" t="s">
        <v>109</v>
      </c>
      <c r="B16" s="274" t="str">
        <f>Salaries!B$4</f>
        <v>FY22-23</v>
      </c>
      <c r="C16" s="275">
        <f>SUMIFS(Salaries!R$5:R$91,Salaries!$I$5:$I$91,"Direct Service",Salaries!$H$5:H$91,$A16)</f>
        <v>0</v>
      </c>
      <c r="D16" s="275">
        <f>SUMIFS(Salaries!S$5:S$91,Salaries!I$5:I$91,"Direct Service",Salaries!H$5:H$91,A16)</f>
        <v>0</v>
      </c>
      <c r="E16" s="275">
        <f>SUMIFS(Salaries!T$5:T$91,Salaries!I$5:I$91,"Direct Service",Salaries!H$5:H$91,A16)</f>
        <v>0</v>
      </c>
      <c r="F16" s="275">
        <f>SUMIFS(Salaries!U$5:U$91,Salaries!I$5:I$91, "Direct Service",Salaries!H$5:H$91,A16)</f>
        <v>0</v>
      </c>
      <c r="G16" s="275">
        <f>SUMIFS(Salaries!V$5:V$91,Salaries!I$5:I$91, "Direct Service",Salaries!H$5:H$91,A16)</f>
        <v>0</v>
      </c>
      <c r="H16" s="276">
        <f t="shared" si="3"/>
        <v>0</v>
      </c>
      <c r="I16" s="275">
        <f>SUMIFS(Salaries!R$5:R$91,Salaries!$I$5:$I$91,"Indirect Service",Salaries!$H$5:H$91,$A16)</f>
        <v>0</v>
      </c>
      <c r="J16" s="275">
        <f>SUMIFS(Salaries!S$5:S$91,Salaries!I$5:I$91,"Indirect Service",Salaries!H$5:H$91,A16)</f>
        <v>0</v>
      </c>
      <c r="K16" s="275">
        <f>SUMIFS(Salaries!T$5:T$91,Salaries!I$5:I$91,"Indirect Service",Salaries!H$5:H$91,A16)</f>
        <v>0</v>
      </c>
      <c r="L16" s="275">
        <f>SUMIFS(Salaries!U$5:U$91,Salaries!I$5:I$91, "Indirect Service",Salaries!H$5:H$91,A16)</f>
        <v>0</v>
      </c>
      <c r="M16" s="275">
        <f>SUMIFS(Salaries!V$5:V$91,Salaries!I$5:I$91, "Indirect Service",Salaries!H$5:H$91,A16)</f>
        <v>0</v>
      </c>
      <c r="N16" s="277">
        <f t="shared" si="1"/>
        <v>0</v>
      </c>
      <c r="O16" s="275">
        <f>SUMIFS(Salaries!R$5:R$91,Salaries!$I$5:$I$91,"Administrative",Salaries!$H$5:H$91,$A16)</f>
        <v>0</v>
      </c>
      <c r="P16" s="275">
        <f>SUMIFS(Salaries!S$5:S$91,Salaries!I$5:I$91,"Administrative",Salaries!H$5:H$91,A16)</f>
        <v>0</v>
      </c>
      <c r="Q16" s="275">
        <f>SUMIFS(Salaries!T$5:T$91,Salaries!I$5:I$91,"Administrative",Salaries!H$5:H$91,A16)</f>
        <v>0</v>
      </c>
      <c r="R16" s="275">
        <f>SUMIFS(Salaries!U$5:U$91,Salaries!I$5:I$91, "Administrative",Salaries!H$5:H$91,A16)</f>
        <v>0</v>
      </c>
      <c r="S16" s="278">
        <f>SUMIFS(Salaries!V$5:V$91,Salaries!I$5:I$91, "Administrative",Salaries!H$5:H$91,A16)</f>
        <v>0</v>
      </c>
      <c r="T16" s="277">
        <f t="shared" si="2"/>
        <v>0</v>
      </c>
    </row>
    <row r="17" spans="1:20" s="272" customFormat="1" hidden="1" x14ac:dyDescent="0.2">
      <c r="A17" s="273" t="s">
        <v>109</v>
      </c>
      <c r="B17" s="279" t="str">
        <f>Salaries!C$4</f>
        <v>FY23-24</v>
      </c>
      <c r="C17" s="275">
        <f>SUMIFS(Salaries!Y$5:Y$91,Salaries!$I$5:$I$91,"Direct Service",Salaries!$H$5:H$91,$A17)</f>
        <v>0</v>
      </c>
      <c r="D17" s="275">
        <f>SUMIFS(Salaries!Z$5:Z$91,Salaries!I$5:I$91,"Direct Service",Salaries!H$5:H$91,A17)</f>
        <v>0</v>
      </c>
      <c r="E17" s="275">
        <f>SUMIFS(Salaries!AA$5:AA$91,Salaries!I$5:I$91,"Direct Service",Salaries!H$5:H$91,A17)</f>
        <v>0</v>
      </c>
      <c r="F17" s="275">
        <f>SUMIFS(Salaries!AB$5:AB$91,Salaries!I$5:I$91, "Direct Service",Salaries!H$5:H$91,A17)</f>
        <v>0</v>
      </c>
      <c r="G17" s="275">
        <f>SUMIFS(Salaries!AC$5:AC$91,Salaries!I$5:I$91, "Direct Service",Salaries!H$5:H$91,A17)</f>
        <v>0</v>
      </c>
      <c r="H17" s="276">
        <f t="shared" si="3"/>
        <v>0</v>
      </c>
      <c r="I17" s="275">
        <f>SUMIFS(Salaries!Y$5:Y$91,Salaries!$I$5:$I$91,"Indirect Service",Salaries!$H$5:H$91,$A17)</f>
        <v>0</v>
      </c>
      <c r="J17" s="275">
        <f>SUMIFS(Salaries!Z$5:Z$91,Salaries!I$5:I$91,"Indirect Service",Salaries!H$5:H$91,A17)</f>
        <v>0</v>
      </c>
      <c r="K17" s="275">
        <f>SUMIFS(Salaries!AA$5:AA$91,Salaries!I$5:I$91,"Indirect Service",Salaries!H$5:H$91,A17)</f>
        <v>0</v>
      </c>
      <c r="L17" s="275">
        <f>SUMIFS(Salaries!AB$5:AB$91,Salaries!I$5:I$91, "Indirect Service",Salaries!H$5:H$91,A17)</f>
        <v>0</v>
      </c>
      <c r="M17" s="275">
        <f>SUMIFS(Salaries!AC$5:AC$91,Salaries!I$5:I$91, "Indirect Service",Salaries!H$5:H$91,A17)</f>
        <v>0</v>
      </c>
      <c r="N17" s="277">
        <f t="shared" si="1"/>
        <v>0</v>
      </c>
      <c r="O17" s="275">
        <f>SUMIFS(Salaries!Y$5:Y$91,Salaries!$I$5:$I$91,"Administrative",Salaries!$H$5:H$91,$A17)</f>
        <v>0</v>
      </c>
      <c r="P17" s="275">
        <f>SUMIFS(Salaries!Z$5:Z$91,Salaries!I$5:I$91,"Administrative",Salaries!H$5:H$91,A17)</f>
        <v>0</v>
      </c>
      <c r="Q17" s="275">
        <f>SUMIFS(Salaries!AA$5:AA$91,Salaries!I$5:I$91,"Administrative",Salaries!H$5:H$91,A17)</f>
        <v>0</v>
      </c>
      <c r="R17" s="275">
        <f>SUMIFS(Salaries!AB$5:AB$91,Salaries!I$5:I$91, "Administrative",Salaries!H$5:H$91,A17)</f>
        <v>0</v>
      </c>
      <c r="S17" s="278">
        <f>SUMIFS(Salaries!AC$5:AC$91,Salaries!I$5:I$91, "Administrative",Salaries!H$5:H$91,A17)</f>
        <v>0</v>
      </c>
      <c r="T17" s="277">
        <f t="shared" si="2"/>
        <v>0</v>
      </c>
    </row>
    <row r="18" spans="1:20" s="272" customFormat="1" hidden="1" x14ac:dyDescent="0.2">
      <c r="A18" s="273" t="s">
        <v>109</v>
      </c>
      <c r="B18" s="279" t="str">
        <f>Salaries!D$4</f>
        <v>FY24-25</v>
      </c>
      <c r="C18" s="275">
        <f>SUMIFS(Salaries!AF$5:AF$91,Salaries!$I$5:$I$91,"Direct Service",Salaries!$H$5:H$91,$A18)</f>
        <v>0</v>
      </c>
      <c r="D18" s="275">
        <f>SUMIFS(Salaries!AG$5:AG$91,Salaries!I$5:I$91,"Direct Service",Salaries!H$5:H$91,A18)</f>
        <v>0</v>
      </c>
      <c r="E18" s="275">
        <f>SUMIFS(Salaries!AH$5:AH$91,Salaries!I$5:I$91,"Direct Service",Salaries!H$5:H$91,A18)</f>
        <v>0</v>
      </c>
      <c r="F18" s="275">
        <f>SUMIFS(Salaries!AI$5:AI$91,Salaries!I$5:I$91, "Direct Service",Salaries!H$5:H$91,A17)</f>
        <v>0</v>
      </c>
      <c r="G18" s="275">
        <f>SUMIFS(Salaries!AJ$5:AJ$91,Salaries!I$5:I$91, "Direct Service",Salaries!H$5:H$91,A18)</f>
        <v>0</v>
      </c>
      <c r="H18" s="276">
        <f t="shared" si="3"/>
        <v>0</v>
      </c>
      <c r="I18" s="275">
        <f>SUMIFS(Salaries!AF$5:AF$91,Salaries!$I$5:$I$91,"Indirect Service",Salaries!$H$5:H$91,$A18)</f>
        <v>0</v>
      </c>
      <c r="J18" s="275">
        <f>SUMIFS(Salaries!AG$5:AG$91,Salaries!I$5:I$91,"Indirect Service",Salaries!H$5:H$91,A18)</f>
        <v>0</v>
      </c>
      <c r="K18" s="275">
        <f>SUMIFS(Salaries!AH$5:AH$91,Salaries!I$5:I$91,"Indirect Service",Salaries!H$5:H$91,A18)</f>
        <v>0</v>
      </c>
      <c r="L18" s="275">
        <f>SUMIFS(Salaries!AI$5:AI$91,Salaries!I$5:I$91, "Indirect Service",Salaries!H$5:H$91,A17)</f>
        <v>0</v>
      </c>
      <c r="M18" s="275">
        <f>SUMIFS(Salaries!AJ$5:AJ$91,Salaries!I$5:I$91, "Indirect Service",Salaries!H$5:H$91,A18)</f>
        <v>0</v>
      </c>
      <c r="N18" s="277">
        <f t="shared" si="1"/>
        <v>0</v>
      </c>
      <c r="O18" s="275">
        <f>SUMIFS(Salaries!AF$5:AF$91,Salaries!$I$5:$I$91,"Administrative",Salaries!$H$5:H$91,$A18)</f>
        <v>0</v>
      </c>
      <c r="P18" s="275">
        <f>SUMIFS(Salaries!AG$5:AG$91,Salaries!I$5:I$91,"Administrative",Salaries!H$5:H$91,A18)</f>
        <v>0</v>
      </c>
      <c r="Q18" s="275">
        <f>SUMIFS(Salaries!AH$5:AH$91,Salaries!I$5:I$91,"Administrative",Salaries!H$5:H$91,A18)</f>
        <v>0</v>
      </c>
      <c r="R18" s="275">
        <f>SUMIFS(Salaries!AI$5:AI$91,Salaries!I$5:I$91, "Administrative",Salaries!H$5:H$91,A17)</f>
        <v>0</v>
      </c>
      <c r="S18" s="278">
        <f>SUMIFS(Salaries!AJ$5:AJ$91,Salaries!I$5:I$91, "Administrative",Salaries!H$5:H$91,A18)</f>
        <v>0</v>
      </c>
      <c r="T18" s="277">
        <f t="shared" si="2"/>
        <v>0</v>
      </c>
    </row>
    <row r="19" spans="1:20" s="272" customFormat="1" hidden="1" x14ac:dyDescent="0.2">
      <c r="A19" s="273" t="s">
        <v>109</v>
      </c>
      <c r="B19" s="279" t="str">
        <f>Salaries!E$4</f>
        <v>FY25-26</v>
      </c>
      <c r="C19" s="275">
        <f>SUMIFS(Salaries!AM$5:AM$91,Salaries!$I$5:$I$91,"Direct Service",Salaries!$H$5:H$91,$A19)</f>
        <v>0</v>
      </c>
      <c r="D19" s="275">
        <f>SUMIFS(Salaries!AN$5:AN$91,Salaries!I$5:I$91,"Direct Service",Salaries!H$5:H$91,A19)</f>
        <v>0</v>
      </c>
      <c r="E19" s="275">
        <f>SUMIFS(Salaries!AO$5:AO$91,Salaries!I$5:I$91,"Direct Service",Salaries!H$5:H$91,A19)</f>
        <v>0</v>
      </c>
      <c r="F19" s="275">
        <f>SUMIFS(Salaries!AP$5:AP$91,Salaries!I$5:I$91, "Direct Service",Salaries!H$5:H$91,A19)</f>
        <v>0</v>
      </c>
      <c r="G19" s="275">
        <f>SUMIFS(Salaries!AQ$5:AQ$91,Salaries!I$5:I$91, "Direct Service",Salaries!H$5:H$91,A19)</f>
        <v>0</v>
      </c>
      <c r="H19" s="276">
        <f t="shared" si="3"/>
        <v>0</v>
      </c>
      <c r="I19" s="275">
        <f>SUMIFS(Salaries!AM$5:AM$91,Salaries!$I$5:$I$91,"Indirect Service",Salaries!$H$5:H$91,$A19)</f>
        <v>0</v>
      </c>
      <c r="J19" s="275">
        <f>SUMIFS(Salaries!AN$5:AN$91,Salaries!I$5:I$91,"Indirect Service",Salaries!H$5:H$91,A19)</f>
        <v>0</v>
      </c>
      <c r="K19" s="275">
        <f>SUMIFS(Salaries!AO$5:AO$91,Salaries!I$5:I$91,"Indirect Service",Salaries!H$5:H$91,A19)</f>
        <v>0</v>
      </c>
      <c r="L19" s="275">
        <f>SUMIFS(Salaries!AP$5:AP$91,Salaries!I$5:I$91, "Indirect Service",Salaries!H$5:H$91,A19)</f>
        <v>0</v>
      </c>
      <c r="M19" s="275">
        <f>SUMIFS(Salaries!AQ$5:AQ$91,Salaries!I$5:I$91, "Indirect Service",Salaries!H$5:H$91,A19)</f>
        <v>0</v>
      </c>
      <c r="N19" s="277">
        <f t="shared" si="1"/>
        <v>0</v>
      </c>
      <c r="O19" s="275">
        <f>SUMIFS(Salaries!AM$5:AM$91,Salaries!$I$5:$I$91,"Administrative",Salaries!$H$5:H$91,$A19)</f>
        <v>0</v>
      </c>
      <c r="P19" s="275">
        <f>SUMIFS(Salaries!AN$5:AN$91,Salaries!I$5:I$91,"Administrative",Salaries!H$5:H$91,A19)</f>
        <v>0</v>
      </c>
      <c r="Q19" s="275">
        <f>SUMIFS(Salaries!AO$5:AO$91,Salaries!I$5:I$91,"Administrative",Salaries!H$5:H$91,A19)</f>
        <v>0</v>
      </c>
      <c r="R19" s="275">
        <f>SUMIFS(Salaries!AP$5:AP$91,Salaries!I$5:I$91, "Administrative",Salaries!H$5:H$91,A19)</f>
        <v>0</v>
      </c>
      <c r="S19" s="278">
        <f>SUMIFS(Salaries!AQ$5:AQ$91,Salaries!I$5:I$91, "Administrative",Salaries!H$5:H$91,A19)</f>
        <v>0</v>
      </c>
      <c r="T19" s="277">
        <f t="shared" si="2"/>
        <v>0</v>
      </c>
    </row>
    <row r="20" spans="1:20" s="272" customFormat="1" ht="15" hidden="1" thickBot="1" x14ac:dyDescent="0.25">
      <c r="A20" s="280" t="s">
        <v>109</v>
      </c>
      <c r="B20" s="281" t="str">
        <f>Salaries!F$4</f>
        <v>FY26-27</v>
      </c>
      <c r="C20" s="282">
        <f>SUMIFS(Salaries!AT$5:AT$91,Salaries!$I$5:$I$91,"Direct Service",Salaries!$H$5:H$91,$A20)</f>
        <v>0</v>
      </c>
      <c r="D20" s="282">
        <f>SUMIFS(Salaries!AU$5:AU$91,Salaries!I$5:I$91,"Direct Service",Salaries!H$5:H$91,A20)</f>
        <v>0</v>
      </c>
      <c r="E20" s="282">
        <f>SUMIFS(Salaries!AV$5:AV$91,Salaries!I$5:I$91,"Direct Service",Salaries!H$5:H$91,A20)</f>
        <v>0</v>
      </c>
      <c r="F20" s="282">
        <f>SUMIFS(Salaries!AW$5:AW$91,Salaries!I$5:I$91, "Direct Service",Salaries!H$5:H$91,A20)</f>
        <v>0</v>
      </c>
      <c r="G20" s="282">
        <f>SUMIFS(Salaries!AX$5:AX$91,Salaries!I$5:I$91, "Direct Service",Salaries!H$5:H$91,A20)</f>
        <v>0</v>
      </c>
      <c r="H20" s="283">
        <f t="shared" si="3"/>
        <v>0</v>
      </c>
      <c r="I20" s="282">
        <f>SUMIFS(Salaries!AT$5:AT$91,Salaries!$I$5:$I$91,"Indirect Service",Salaries!$H$5:H$91,$A20)</f>
        <v>0</v>
      </c>
      <c r="J20" s="282">
        <f>SUMIFS(Salaries!AU$5:AU$91,Salaries!I$5:I$91,"Indirect Service",Salaries!H$5:H$91,A20)</f>
        <v>0</v>
      </c>
      <c r="K20" s="282">
        <f>SUMIFS(Salaries!AV$5:AV$91,Salaries!I$5:I$91,"Indirect Service",Salaries!H$5:H$91,A20)</f>
        <v>0</v>
      </c>
      <c r="L20" s="282">
        <f>SUMIFS(Salaries!AW$5:AW$91,Salaries!I$5:I$91, "Indirect Service",Salaries!H$5:H$91,A20)</f>
        <v>0</v>
      </c>
      <c r="M20" s="282">
        <f>SUMIFS(Salaries!AX$5:AX$91,Salaries!I$5:I$91, "Indirect Service",Salaries!H$5:H$91,A20)</f>
        <v>0</v>
      </c>
      <c r="N20" s="284">
        <f t="shared" si="1"/>
        <v>0</v>
      </c>
      <c r="O20" s="282">
        <f>SUMIFS(Salaries!AT$5:AT$91,Salaries!$I$5:$I$91,"Administrative",Salaries!$H$5:H$91,$A20)</f>
        <v>0</v>
      </c>
      <c r="P20" s="282">
        <f>SUMIFS(Salaries!AU$5:AU$91,Salaries!I$5:I$91,"Administrative",Salaries!H$5:H$91,A20)</f>
        <v>0</v>
      </c>
      <c r="Q20" s="282">
        <f>SUMIFS(Salaries!AV$5:AV$91,Salaries!I$5:I$91,"Administrative",Salaries!H$5:H$91,A20)</f>
        <v>0</v>
      </c>
      <c r="R20" s="282">
        <f>SUMIFS(Salaries!AW$5:AW$91,Salaries!I$5:I$91, "Administrative",Salaries!H$5:H$91,A20)</f>
        <v>0</v>
      </c>
      <c r="S20" s="285">
        <f>SUMIFS(Salaries!AX$5:AX$91,Salaries!I$5:I$91, "Administrative",Salaries!H$5:H$91,A20)</f>
        <v>0</v>
      </c>
      <c r="T20" s="284">
        <f t="shared" si="2"/>
        <v>0</v>
      </c>
    </row>
    <row r="21" spans="1:20" x14ac:dyDescent="0.2">
      <c r="N21" s="286"/>
    </row>
    <row r="23" spans="1:20" x14ac:dyDescent="0.2">
      <c r="A23" s="287" t="s">
        <v>198</v>
      </c>
    </row>
  </sheetData>
  <sheetProtection algorithmName="SHA-512" hashValue="4TGkJfX47xSo98L23PdA4ELTqmte6qb7M4qj2GyT2HWR/ju6WoMS4DqnnuBY8nBN7mAIj0yBGpEizekc3sONCA==" saltValue="lniJ38JKp+IRioT2Pu7UBA==" spinCount="100000" sheet="1" objects="1" scenarios="1"/>
  <mergeCells count="3">
    <mergeCell ref="C1:H1"/>
    <mergeCell ref="I1:N1"/>
    <mergeCell ref="O1:T1"/>
  </mergeCells>
  <pageMargins left="0.7" right="0.7" top="0.75" bottom="0.75" header="0.3" footer="0.3"/>
  <pageSetup orientation="portrait" horizontalDpi="4294967293" verticalDpi="4294967293"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1063"/>
  <sheetViews>
    <sheetView zoomScale="80" zoomScaleNormal="80" workbookViewId="0">
      <pane xSplit="1" ySplit="2" topLeftCell="B3" activePane="bottomRight" state="frozen"/>
      <selection pane="topRight" activeCell="B1" sqref="B1"/>
      <selection pane="bottomLeft" activeCell="A3" sqref="A3"/>
      <selection pane="bottomRight" activeCell="B17" sqref="B17"/>
    </sheetView>
  </sheetViews>
  <sheetFormatPr defaultColWidth="12.5" defaultRowHeight="15" customHeight="1" x14ac:dyDescent="0.2"/>
  <cols>
    <col min="1" max="1" width="52.625" style="139" customWidth="1"/>
    <col min="2" max="2" width="18.625" style="101" customWidth="1"/>
    <col min="3" max="3" width="18.625" style="139" customWidth="1"/>
    <col min="4" max="4" width="18.625" style="101" customWidth="1"/>
    <col min="5" max="5" width="18.625" style="139" customWidth="1"/>
    <col min="6" max="6" width="18.625" style="101" customWidth="1"/>
    <col min="7" max="7" width="18.625" style="139" customWidth="1"/>
    <col min="8" max="8" width="18.625" style="101" customWidth="1"/>
    <col min="9" max="9" width="18.625" style="139" customWidth="1"/>
    <col min="10" max="10" width="18.625" style="101" customWidth="1"/>
    <col min="11" max="11" width="18.625" style="139" customWidth="1"/>
    <col min="12" max="12" width="18.625" style="101" customWidth="1"/>
    <col min="13" max="13" width="18.625" style="139" customWidth="1"/>
    <col min="14" max="14" width="92.25" style="93" customWidth="1"/>
    <col min="15" max="15" width="7.875" style="93" customWidth="1"/>
    <col min="16" max="33" width="7.5" style="93" customWidth="1"/>
    <col min="34" max="16384" width="12.5" style="93"/>
  </cols>
  <sheetData>
    <row r="1" spans="1:33" ht="29.25" customHeight="1" thickBot="1" x14ac:dyDescent="0.25">
      <c r="A1" s="138"/>
      <c r="B1" s="505" t="str">
        <f>Salaries!A4</f>
        <v>Year 0</v>
      </c>
      <c r="C1" s="506"/>
      <c r="D1" s="509" t="str">
        <f>Salaries!B4</f>
        <v>FY22-23</v>
      </c>
      <c r="E1" s="510"/>
      <c r="F1" s="511" t="str">
        <f>Salaries!C4</f>
        <v>FY23-24</v>
      </c>
      <c r="G1" s="512"/>
      <c r="H1" s="513" t="str">
        <f>Salaries!D4</f>
        <v>FY24-25</v>
      </c>
      <c r="I1" s="514"/>
      <c r="J1" s="515" t="str">
        <f>Salaries!E4</f>
        <v>FY25-26</v>
      </c>
      <c r="K1" s="516"/>
      <c r="L1" s="507" t="str">
        <f>Salaries!F4</f>
        <v>FY26-27</v>
      </c>
      <c r="M1" s="508"/>
      <c r="N1" s="443" t="s">
        <v>125</v>
      </c>
      <c r="O1" s="20"/>
    </row>
    <row r="2" spans="1:33" s="94" customFormat="1" ht="73.5" customHeight="1" thickBot="1" x14ac:dyDescent="0.25">
      <c r="A2" s="158" t="s">
        <v>0</v>
      </c>
      <c r="B2" s="147" t="s">
        <v>187</v>
      </c>
      <c r="C2" s="148" t="s">
        <v>188</v>
      </c>
      <c r="D2" s="147" t="s">
        <v>187</v>
      </c>
      <c r="E2" s="148" t="s">
        <v>188</v>
      </c>
      <c r="F2" s="147" t="s">
        <v>187</v>
      </c>
      <c r="G2" s="148" t="s">
        <v>188</v>
      </c>
      <c r="H2" s="147" t="s">
        <v>187</v>
      </c>
      <c r="I2" s="148" t="s">
        <v>188</v>
      </c>
      <c r="J2" s="147" t="s">
        <v>187</v>
      </c>
      <c r="K2" s="148" t="s">
        <v>188</v>
      </c>
      <c r="L2" s="147" t="s">
        <v>187</v>
      </c>
      <c r="M2" s="148" t="s">
        <v>188</v>
      </c>
      <c r="N2" s="390" t="s">
        <v>191</v>
      </c>
      <c r="O2" s="149"/>
      <c r="P2" s="150"/>
      <c r="Q2" s="150"/>
      <c r="R2" s="150"/>
      <c r="S2" s="150"/>
      <c r="T2" s="150"/>
      <c r="U2" s="150"/>
      <c r="V2" s="150"/>
      <c r="W2" s="150"/>
      <c r="X2" s="150"/>
      <c r="Y2" s="150"/>
      <c r="Z2" s="150"/>
      <c r="AA2" s="150"/>
      <c r="AB2" s="150"/>
      <c r="AC2" s="150"/>
      <c r="AD2" s="150"/>
      <c r="AE2" s="150"/>
      <c r="AF2" s="150"/>
      <c r="AG2" s="150"/>
    </row>
    <row r="3" spans="1:33" s="155" customFormat="1" ht="15.75" thickTop="1" x14ac:dyDescent="0.25">
      <c r="A3" s="163" t="s">
        <v>1</v>
      </c>
      <c r="B3" s="151"/>
      <c r="C3" s="152"/>
      <c r="D3" s="153" t="s">
        <v>11</v>
      </c>
      <c r="E3" s="154"/>
      <c r="F3" s="153"/>
      <c r="G3" s="154"/>
      <c r="H3" s="153"/>
      <c r="I3" s="154"/>
      <c r="J3" s="153"/>
      <c r="K3" s="154"/>
      <c r="L3" s="153"/>
      <c r="M3" s="153"/>
      <c r="N3" s="389"/>
    </row>
    <row r="4" spans="1:33" s="155" customFormat="1" ht="14.25" x14ac:dyDescent="0.2">
      <c r="A4" s="318" t="s">
        <v>121</v>
      </c>
      <c r="B4" s="288"/>
      <c r="C4" s="289"/>
      <c r="D4" s="193"/>
      <c r="E4" s="290"/>
      <c r="F4" s="291"/>
      <c r="G4" s="292"/>
      <c r="H4" s="291"/>
      <c r="I4" s="292"/>
      <c r="J4" s="291"/>
      <c r="K4" s="292"/>
      <c r="L4" s="291"/>
      <c r="M4" s="293"/>
      <c r="N4" s="245"/>
      <c r="O4" s="93"/>
    </row>
    <row r="5" spans="1:33" s="155" customFormat="1" ht="14.25" x14ac:dyDescent="0.2">
      <c r="A5" s="318" t="s">
        <v>122</v>
      </c>
      <c r="B5" s="288"/>
      <c r="C5" s="289"/>
      <c r="D5" s="193"/>
      <c r="E5" s="290"/>
      <c r="F5" s="291"/>
      <c r="G5" s="292"/>
      <c r="H5" s="291"/>
      <c r="I5" s="292"/>
      <c r="J5" s="291"/>
      <c r="K5" s="292"/>
      <c r="L5" s="291"/>
      <c r="M5" s="293"/>
      <c r="N5" s="245"/>
      <c r="O5" s="93"/>
    </row>
    <row r="6" spans="1:33" s="155" customFormat="1" ht="14.25" x14ac:dyDescent="0.2">
      <c r="A6" s="318" t="s">
        <v>92</v>
      </c>
      <c r="B6" s="288"/>
      <c r="C6" s="289"/>
      <c r="D6" s="193"/>
      <c r="E6" s="290"/>
      <c r="F6" s="291"/>
      <c r="G6" s="292"/>
      <c r="H6" s="291"/>
      <c r="I6" s="292"/>
      <c r="J6" s="291"/>
      <c r="K6" s="292"/>
      <c r="L6" s="291"/>
      <c r="M6" s="293"/>
      <c r="N6" s="245"/>
      <c r="O6" s="93"/>
    </row>
    <row r="7" spans="1:33" s="155" customFormat="1" ht="14.25" x14ac:dyDescent="0.2">
      <c r="A7" s="318" t="s">
        <v>93</v>
      </c>
      <c r="B7" s="288"/>
      <c r="C7" s="289"/>
      <c r="D7" s="291"/>
      <c r="E7" s="292"/>
      <c r="F7" s="291"/>
      <c r="G7" s="292"/>
      <c r="H7" s="291"/>
      <c r="I7" s="292"/>
      <c r="J7" s="291"/>
      <c r="K7" s="292"/>
      <c r="L7" s="291"/>
      <c r="M7" s="293"/>
      <c r="N7" s="245"/>
    </row>
    <row r="8" spans="1:33" s="155" customFormat="1" ht="15.75" customHeight="1" x14ac:dyDescent="0.2">
      <c r="A8" s="318" t="s">
        <v>94</v>
      </c>
      <c r="B8" s="288"/>
      <c r="C8" s="289"/>
      <c r="D8" s="291"/>
      <c r="E8" s="292"/>
      <c r="F8" s="291"/>
      <c r="G8" s="292"/>
      <c r="H8" s="291"/>
      <c r="I8" s="292"/>
      <c r="J8" s="291"/>
      <c r="K8" s="292"/>
      <c r="L8" s="291"/>
      <c r="M8" s="293"/>
      <c r="N8" s="245"/>
    </row>
    <row r="9" spans="1:33" s="155" customFormat="1" ht="14.25" x14ac:dyDescent="0.2">
      <c r="A9" s="318" t="s">
        <v>95</v>
      </c>
      <c r="B9" s="288"/>
      <c r="C9" s="289"/>
      <c r="D9" s="291"/>
      <c r="E9" s="292"/>
      <c r="F9" s="291"/>
      <c r="G9" s="292"/>
      <c r="H9" s="291"/>
      <c r="I9" s="292"/>
      <c r="J9" s="291"/>
      <c r="K9" s="292"/>
      <c r="L9" s="291"/>
      <c r="M9" s="293"/>
      <c r="N9" s="245"/>
    </row>
    <row r="10" spans="1:33" s="155" customFormat="1" ht="14.25" x14ac:dyDescent="0.2">
      <c r="A10" s="318" t="s">
        <v>97</v>
      </c>
      <c r="B10" s="288"/>
      <c r="C10" s="289"/>
      <c r="D10" s="291"/>
      <c r="E10" s="292"/>
      <c r="F10" s="291"/>
      <c r="G10" s="292"/>
      <c r="H10" s="291"/>
      <c r="I10" s="292"/>
      <c r="J10" s="291"/>
      <c r="K10" s="292"/>
      <c r="L10" s="291"/>
      <c r="M10" s="293"/>
      <c r="N10" s="245"/>
    </row>
    <row r="11" spans="1:33" s="155" customFormat="1" ht="14.25" x14ac:dyDescent="0.2">
      <c r="A11" s="318" t="s">
        <v>98</v>
      </c>
      <c r="B11" s="288"/>
      <c r="C11" s="289"/>
      <c r="D11" s="291"/>
      <c r="E11" s="292"/>
      <c r="F11" s="291"/>
      <c r="G11" s="292"/>
      <c r="H11" s="291"/>
      <c r="I11" s="292"/>
      <c r="J11" s="291"/>
      <c r="K11" s="292"/>
      <c r="L11" s="291"/>
      <c r="M11" s="293"/>
      <c r="N11" s="245"/>
    </row>
    <row r="12" spans="1:33" s="155" customFormat="1" ht="14.25" x14ac:dyDescent="0.2">
      <c r="A12" s="318" t="s">
        <v>99</v>
      </c>
      <c r="B12" s="288"/>
      <c r="C12" s="289"/>
      <c r="D12" s="291"/>
      <c r="E12" s="292"/>
      <c r="F12" s="291"/>
      <c r="G12" s="292"/>
      <c r="H12" s="291"/>
      <c r="I12" s="292"/>
      <c r="J12" s="291"/>
      <c r="K12" s="292"/>
      <c r="L12" s="291"/>
      <c r="M12" s="293"/>
      <c r="N12" s="245"/>
    </row>
    <row r="13" spans="1:33" s="155" customFormat="1" ht="14.25" x14ac:dyDescent="0.2">
      <c r="A13" s="318" t="s">
        <v>96</v>
      </c>
      <c r="B13" s="288"/>
      <c r="C13" s="289"/>
      <c r="D13" s="291"/>
      <c r="E13" s="292"/>
      <c r="F13" s="291"/>
      <c r="G13" s="292"/>
      <c r="H13" s="291"/>
      <c r="I13" s="292"/>
      <c r="J13" s="291"/>
      <c r="K13" s="292"/>
      <c r="L13" s="291"/>
      <c r="M13" s="293"/>
      <c r="N13" s="245"/>
    </row>
    <row r="14" spans="1:33" s="155" customFormat="1" ht="14.25" x14ac:dyDescent="0.2">
      <c r="A14" s="164" t="s">
        <v>3</v>
      </c>
      <c r="B14" s="194"/>
      <c r="C14" s="195"/>
      <c r="D14" s="291"/>
      <c r="E14" s="292"/>
      <c r="F14" s="291"/>
      <c r="G14" s="292"/>
      <c r="H14" s="291"/>
      <c r="I14" s="292"/>
      <c r="J14" s="291"/>
      <c r="K14" s="292"/>
      <c r="L14" s="291"/>
      <c r="M14" s="293"/>
      <c r="N14" s="245"/>
    </row>
    <row r="15" spans="1:33" s="155" customFormat="1" ht="14.25" x14ac:dyDescent="0.2">
      <c r="A15" s="164" t="s">
        <v>4</v>
      </c>
      <c r="B15" s="194"/>
      <c r="C15" s="195"/>
      <c r="D15" s="291"/>
      <c r="E15" s="292"/>
      <c r="F15" s="291"/>
      <c r="G15" s="292"/>
      <c r="H15" s="291"/>
      <c r="I15" s="292"/>
      <c r="J15" s="291"/>
      <c r="K15" s="292"/>
      <c r="L15" s="291"/>
      <c r="M15" s="293"/>
      <c r="N15" s="91" t="s">
        <v>84</v>
      </c>
    </row>
    <row r="16" spans="1:33" s="155" customFormat="1" ht="14.25" x14ac:dyDescent="0.2">
      <c r="A16" s="164" t="s">
        <v>5</v>
      </c>
      <c r="B16" s="194"/>
      <c r="C16" s="195"/>
      <c r="D16" s="291"/>
      <c r="E16" s="292"/>
      <c r="F16" s="291"/>
      <c r="G16" s="292"/>
      <c r="H16" s="291"/>
      <c r="I16" s="292"/>
      <c r="J16" s="291"/>
      <c r="K16" s="292"/>
      <c r="L16" s="291"/>
      <c r="M16" s="293"/>
      <c r="N16" s="245"/>
    </row>
    <row r="17" spans="1:15" s="155" customFormat="1" ht="14.25" x14ac:dyDescent="0.2">
      <c r="A17" s="164" t="s">
        <v>124</v>
      </c>
      <c r="B17" s="194"/>
      <c r="C17" s="195"/>
      <c r="D17" s="291"/>
      <c r="E17" s="292"/>
      <c r="F17" s="291"/>
      <c r="G17" s="292"/>
      <c r="H17" s="291"/>
      <c r="I17" s="292"/>
      <c r="J17" s="291"/>
      <c r="K17" s="292"/>
      <c r="L17" s="291"/>
      <c r="M17" s="293"/>
      <c r="N17" s="245"/>
    </row>
    <row r="18" spans="1:15" s="155" customFormat="1" ht="14.25" x14ac:dyDescent="0.2">
      <c r="A18" s="156" t="s">
        <v>123</v>
      </c>
      <c r="B18" s="194"/>
      <c r="C18" s="195"/>
      <c r="D18" s="291"/>
      <c r="E18" s="292"/>
      <c r="F18" s="291"/>
      <c r="G18" s="292"/>
      <c r="H18" s="291"/>
      <c r="I18" s="292"/>
      <c r="J18" s="291"/>
      <c r="K18" s="292"/>
      <c r="L18" s="291"/>
      <c r="M18" s="293"/>
      <c r="N18" s="245"/>
    </row>
    <row r="19" spans="1:15" s="155" customFormat="1" ht="14.25" x14ac:dyDescent="0.2">
      <c r="A19" s="156" t="s">
        <v>123</v>
      </c>
      <c r="B19" s="194"/>
      <c r="C19" s="195"/>
      <c r="D19" s="291"/>
      <c r="E19" s="292"/>
      <c r="F19" s="291"/>
      <c r="G19" s="292"/>
      <c r="H19" s="291"/>
      <c r="I19" s="292"/>
      <c r="J19" s="291"/>
      <c r="K19" s="292"/>
      <c r="L19" s="291"/>
      <c r="M19" s="293"/>
      <c r="N19" s="245"/>
    </row>
    <row r="20" spans="1:15" s="155" customFormat="1" ht="14.25" x14ac:dyDescent="0.2">
      <c r="A20" s="156" t="s">
        <v>123</v>
      </c>
      <c r="B20" s="194"/>
      <c r="C20" s="195"/>
      <c r="D20" s="291"/>
      <c r="E20" s="292"/>
      <c r="F20" s="291"/>
      <c r="G20" s="292"/>
      <c r="H20" s="291"/>
      <c r="I20" s="292"/>
      <c r="J20" s="291"/>
      <c r="K20" s="292"/>
      <c r="L20" s="291"/>
      <c r="M20" s="293"/>
      <c r="N20" s="245"/>
    </row>
    <row r="21" spans="1:15" s="155" customFormat="1" ht="14.25" x14ac:dyDescent="0.2">
      <c r="A21" s="156" t="s">
        <v>123</v>
      </c>
      <c r="B21" s="194"/>
      <c r="C21" s="195"/>
      <c r="D21" s="291"/>
      <c r="E21" s="292"/>
      <c r="F21" s="291"/>
      <c r="G21" s="292"/>
      <c r="H21" s="291"/>
      <c r="I21" s="292"/>
      <c r="J21" s="291"/>
      <c r="K21" s="292"/>
      <c r="L21" s="291"/>
      <c r="M21" s="293"/>
      <c r="N21" s="245"/>
    </row>
    <row r="22" spans="1:15" s="155" customFormat="1" ht="14.25" x14ac:dyDescent="0.2">
      <c r="A22" s="156" t="s">
        <v>123</v>
      </c>
      <c r="B22" s="194"/>
      <c r="C22" s="195"/>
      <c r="D22" s="291"/>
      <c r="E22" s="292"/>
      <c r="F22" s="291"/>
      <c r="G22" s="292"/>
      <c r="H22" s="291"/>
      <c r="I22" s="292"/>
      <c r="J22" s="291"/>
      <c r="K22" s="292"/>
      <c r="L22" s="291"/>
      <c r="M22" s="293"/>
      <c r="N22" s="245"/>
    </row>
    <row r="23" spans="1:15" s="155" customFormat="1" ht="14.25" x14ac:dyDescent="0.2">
      <c r="A23" s="156" t="s">
        <v>123</v>
      </c>
      <c r="B23" s="194"/>
      <c r="C23" s="195"/>
      <c r="D23" s="291"/>
      <c r="E23" s="292"/>
      <c r="F23" s="291"/>
      <c r="G23" s="292"/>
      <c r="H23" s="291"/>
      <c r="I23" s="292"/>
      <c r="J23" s="291"/>
      <c r="K23" s="292"/>
      <c r="L23" s="291"/>
      <c r="M23" s="293"/>
      <c r="N23" s="245"/>
    </row>
    <row r="24" spans="1:15" s="155" customFormat="1" ht="15" customHeight="1" x14ac:dyDescent="0.2">
      <c r="A24" s="165"/>
      <c r="B24" s="194"/>
      <c r="C24" s="195"/>
      <c r="D24" s="291"/>
      <c r="E24" s="292"/>
      <c r="F24" s="291"/>
      <c r="G24" s="292"/>
      <c r="H24" s="291"/>
      <c r="I24" s="292"/>
      <c r="J24" s="291"/>
      <c r="K24" s="292"/>
      <c r="L24" s="291"/>
      <c r="M24" s="293"/>
      <c r="N24" s="245"/>
    </row>
    <row r="25" spans="1:15" s="155" customFormat="1" x14ac:dyDescent="0.25">
      <c r="A25" s="166" t="s">
        <v>6</v>
      </c>
      <c r="B25" s="238"/>
      <c r="C25" s="239"/>
      <c r="D25" s="196"/>
      <c r="E25" s="197"/>
      <c r="F25" s="196"/>
      <c r="G25" s="197"/>
      <c r="H25" s="196"/>
      <c r="I25" s="197"/>
      <c r="J25" s="196"/>
      <c r="K25" s="197"/>
      <c r="L25" s="196"/>
      <c r="M25" s="196"/>
      <c r="N25" s="502"/>
    </row>
    <row r="26" spans="1:15" s="155" customFormat="1" ht="15.75" thickBot="1" x14ac:dyDescent="0.3">
      <c r="A26" s="167" t="s">
        <v>38</v>
      </c>
      <c r="B26" s="238"/>
      <c r="C26" s="239"/>
      <c r="D26" s="196"/>
      <c r="E26" s="197"/>
      <c r="F26" s="196"/>
      <c r="G26" s="197"/>
      <c r="H26" s="196"/>
      <c r="I26" s="197"/>
      <c r="J26" s="196"/>
      <c r="K26" s="197"/>
      <c r="L26" s="196"/>
      <c r="M26" s="196"/>
      <c r="N26" s="503"/>
    </row>
    <row r="27" spans="1:15" ht="14.25" x14ac:dyDescent="0.2">
      <c r="A27" s="164" t="s">
        <v>7</v>
      </c>
      <c r="B27" s="198">
        <f>'Salary Summary Sheet (locked)'!C3</f>
        <v>0</v>
      </c>
      <c r="C27" s="199">
        <f>'Salary Summary Sheet (locked)'!C9</f>
        <v>0</v>
      </c>
      <c r="D27" s="200">
        <f>'Salary Summary Sheet (locked)'!C4</f>
        <v>0</v>
      </c>
      <c r="E27" s="201">
        <f>'Salary Summary Sheet (locked)'!C10</f>
        <v>0</v>
      </c>
      <c r="F27" s="200">
        <f>'Salary Summary Sheet (locked)'!C5</f>
        <v>0</v>
      </c>
      <c r="G27" s="201">
        <f>'Salary Summary Sheet (locked)'!C11</f>
        <v>0</v>
      </c>
      <c r="H27" s="200">
        <f>'Salary Summary Sheet (locked)'!C6</f>
        <v>0</v>
      </c>
      <c r="I27" s="201">
        <f>'Salary Summary Sheet (locked)'!C12</f>
        <v>0</v>
      </c>
      <c r="J27" s="200">
        <f>'Salary Summary Sheet (locked)'!C7</f>
        <v>0</v>
      </c>
      <c r="K27" s="201">
        <f>'Salary Summary Sheet (locked)'!C13</f>
        <v>0</v>
      </c>
      <c r="L27" s="200">
        <f>'Salary Summary Sheet (locked)'!C8</f>
        <v>0</v>
      </c>
      <c r="M27" s="200">
        <f>'Salary Summary Sheet (locked)'!C14</f>
        <v>0</v>
      </c>
      <c r="N27" s="502"/>
    </row>
    <row r="28" spans="1:15" ht="14.25" x14ac:dyDescent="0.2">
      <c r="A28" s="319" t="s">
        <v>126</v>
      </c>
      <c r="B28" s="202">
        <f>'Salary Summary Sheet (locked)'!D3</f>
        <v>0</v>
      </c>
      <c r="C28" s="203">
        <f>'Salary Summary Sheet (locked)'!D9</f>
        <v>0</v>
      </c>
      <c r="D28" s="204">
        <f>'Salary Summary Sheet (locked)'!D4</f>
        <v>0</v>
      </c>
      <c r="E28" s="205">
        <f>'Salary Summary Sheet (locked)'!D10</f>
        <v>0</v>
      </c>
      <c r="F28" s="204">
        <f>'Salary Summary Sheet (locked)'!D5</f>
        <v>0</v>
      </c>
      <c r="G28" s="205">
        <f>'Salary Summary Sheet (locked)'!D11</f>
        <v>0</v>
      </c>
      <c r="H28" s="204">
        <f>'Salary Summary Sheet (locked)'!D6</f>
        <v>0</v>
      </c>
      <c r="I28" s="205">
        <f>'Salary Summary Sheet (locked)'!D12</f>
        <v>0</v>
      </c>
      <c r="J28" s="204">
        <f>'Salary Summary Sheet (locked)'!D7</f>
        <v>0</v>
      </c>
      <c r="K28" s="205">
        <f>'Salary Summary Sheet (locked)'!D13</f>
        <v>0</v>
      </c>
      <c r="L28" s="204">
        <f>'Salary Summary Sheet (locked)'!D8</f>
        <v>0</v>
      </c>
      <c r="M28" s="204">
        <f>'Salary Summary Sheet (locked)'!D14</f>
        <v>0</v>
      </c>
      <c r="N28" s="504"/>
    </row>
    <row r="29" spans="1:15" ht="14.25" x14ac:dyDescent="0.2">
      <c r="A29" s="164" t="s">
        <v>127</v>
      </c>
      <c r="B29" s="206">
        <f>'Salary Summary Sheet (locked)'!E3</f>
        <v>0</v>
      </c>
      <c r="C29" s="207">
        <f>'Salary Summary Sheet (locked)'!E9</f>
        <v>0</v>
      </c>
      <c r="D29" s="204">
        <f>'Salary Summary Sheet (locked)'!E4</f>
        <v>0</v>
      </c>
      <c r="E29" s="205">
        <f>'Salary Summary Sheet (locked)'!E10</f>
        <v>0</v>
      </c>
      <c r="F29" s="204">
        <f>'Salary Summary Sheet (locked)'!E5</f>
        <v>0</v>
      </c>
      <c r="G29" s="205">
        <f>'Salary Summary Sheet (locked)'!E11</f>
        <v>0</v>
      </c>
      <c r="H29" s="204">
        <f>'Salary Summary Sheet (locked)'!E6</f>
        <v>0</v>
      </c>
      <c r="I29" s="205">
        <f>'Salary Summary Sheet (locked)'!E12</f>
        <v>0</v>
      </c>
      <c r="J29" s="204">
        <f>'Salary Summary Sheet (locked)'!E7</f>
        <v>0</v>
      </c>
      <c r="K29" s="205">
        <f>'Salary Summary Sheet (locked)'!E13</f>
        <v>0</v>
      </c>
      <c r="L29" s="204">
        <f>'Salary Summary Sheet (locked)'!E8</f>
        <v>0</v>
      </c>
      <c r="M29" s="204">
        <f>'Salary Summary Sheet (locked)'!E14</f>
        <v>0</v>
      </c>
      <c r="N29" s="504"/>
      <c r="O29" s="4"/>
    </row>
    <row r="30" spans="1:15" ht="14.25" x14ac:dyDescent="0.2">
      <c r="A30" s="164" t="s">
        <v>8</v>
      </c>
      <c r="B30" s="206">
        <f>'Salary Summary Sheet (locked)'!G3</f>
        <v>0</v>
      </c>
      <c r="C30" s="207">
        <f>'Salary Summary Sheet (locked)'!G9</f>
        <v>0</v>
      </c>
      <c r="D30" s="204">
        <f>'Salary Summary Sheet (locked)'!G4</f>
        <v>0</v>
      </c>
      <c r="E30" s="205">
        <f>'Salary Summary Sheet (locked)'!G10</f>
        <v>0</v>
      </c>
      <c r="F30" s="204">
        <f>'Salary Summary Sheet (locked)'!G5</f>
        <v>0</v>
      </c>
      <c r="G30" s="205">
        <f>'Salary Summary Sheet (locked)'!G11</f>
        <v>0</v>
      </c>
      <c r="H30" s="204">
        <f>'Salary Summary Sheet (locked)'!G6</f>
        <v>0</v>
      </c>
      <c r="I30" s="205">
        <f>'Salary Summary Sheet (locked)'!G12</f>
        <v>0</v>
      </c>
      <c r="J30" s="204">
        <f>'Salary Summary Sheet (locked)'!G7</f>
        <v>0</v>
      </c>
      <c r="K30" s="205">
        <f>'Salary Summary Sheet (locked)'!G13</f>
        <v>0</v>
      </c>
      <c r="L30" s="204">
        <f>'Salary Summary Sheet (locked)'!G8</f>
        <v>0</v>
      </c>
      <c r="M30" s="204">
        <f>'Salary Summary Sheet (locked)'!G14</f>
        <v>0</v>
      </c>
      <c r="N30" s="504"/>
    </row>
    <row r="31" spans="1:15" thickBot="1" x14ac:dyDescent="0.25">
      <c r="A31" s="164" t="s">
        <v>33</v>
      </c>
      <c r="B31" s="208">
        <f>'Salary Summary Sheet (locked)'!F3</f>
        <v>0</v>
      </c>
      <c r="C31" s="209">
        <f>'Salary Summary Sheet (locked)'!F9</f>
        <v>0</v>
      </c>
      <c r="D31" s="210">
        <f>'Salary Summary Sheet (locked)'!F4</f>
        <v>0</v>
      </c>
      <c r="E31" s="211">
        <f>'Salary Summary Sheet (locked)'!F10</f>
        <v>0</v>
      </c>
      <c r="F31" s="210">
        <f>'Salary Summary Sheet (locked)'!F5</f>
        <v>0</v>
      </c>
      <c r="G31" s="211">
        <f>'Salary Summary Sheet (locked)'!F11</f>
        <v>0</v>
      </c>
      <c r="H31" s="210">
        <f>'Salary Summary Sheet (locked)'!F6</f>
        <v>0</v>
      </c>
      <c r="I31" s="211">
        <f>'Salary Summary Sheet (locked)'!F12</f>
        <v>0</v>
      </c>
      <c r="J31" s="210">
        <f>'Salary Summary Sheet (locked)'!F7</f>
        <v>0</v>
      </c>
      <c r="K31" s="211">
        <f>'Salary Summary Sheet (locked)'!F13</f>
        <v>0</v>
      </c>
      <c r="L31" s="210">
        <f>'Salary Summary Sheet (locked)'!F8</f>
        <v>0</v>
      </c>
      <c r="M31" s="210">
        <f>'Salary Summary Sheet (locked)'!F14</f>
        <v>0</v>
      </c>
      <c r="N31" s="503"/>
    </row>
    <row r="32" spans="1:15" ht="14.25" x14ac:dyDescent="0.2">
      <c r="A32" s="164" t="s">
        <v>10</v>
      </c>
      <c r="B32" s="212"/>
      <c r="C32" s="213"/>
      <c r="D32" s="294"/>
      <c r="E32" s="295"/>
      <c r="F32" s="294"/>
      <c r="G32" s="295"/>
      <c r="H32" s="294"/>
      <c r="I32" s="295"/>
      <c r="J32" s="294"/>
      <c r="K32" s="295"/>
      <c r="L32" s="294"/>
      <c r="M32" s="296"/>
      <c r="N32" s="245"/>
    </row>
    <row r="33" spans="1:14" ht="14.25" x14ac:dyDescent="0.2">
      <c r="A33" s="164" t="s">
        <v>12</v>
      </c>
      <c r="B33" s="194"/>
      <c r="C33" s="195"/>
      <c r="D33" s="291"/>
      <c r="E33" s="292"/>
      <c r="F33" s="291"/>
      <c r="G33" s="292"/>
      <c r="H33" s="291"/>
      <c r="I33" s="292"/>
      <c r="J33" s="291"/>
      <c r="K33" s="292"/>
      <c r="L33" s="291"/>
      <c r="M33" s="293"/>
      <c r="N33" s="245"/>
    </row>
    <row r="34" spans="1:14" ht="15" customHeight="1" x14ac:dyDescent="0.2">
      <c r="A34" s="156" t="s">
        <v>123</v>
      </c>
      <c r="B34" s="194"/>
      <c r="C34" s="195"/>
      <c r="D34" s="291"/>
      <c r="E34" s="292"/>
      <c r="F34" s="291"/>
      <c r="G34" s="292"/>
      <c r="H34" s="291"/>
      <c r="I34" s="292"/>
      <c r="J34" s="291"/>
      <c r="K34" s="292"/>
      <c r="L34" s="291"/>
      <c r="M34" s="293"/>
      <c r="N34" s="245"/>
    </row>
    <row r="35" spans="1:14" ht="15" customHeight="1" x14ac:dyDescent="0.2">
      <c r="A35" s="156" t="s">
        <v>123</v>
      </c>
      <c r="B35" s="194"/>
      <c r="C35" s="195"/>
      <c r="D35" s="291"/>
      <c r="E35" s="292"/>
      <c r="F35" s="291"/>
      <c r="G35" s="292"/>
      <c r="H35" s="291"/>
      <c r="I35" s="292"/>
      <c r="J35" s="291"/>
      <c r="K35" s="292"/>
      <c r="L35" s="291"/>
      <c r="M35" s="293"/>
      <c r="N35" s="245"/>
    </row>
    <row r="36" spans="1:14" ht="15" customHeight="1" x14ac:dyDescent="0.2">
      <c r="A36" s="156" t="s">
        <v>123</v>
      </c>
      <c r="B36" s="194"/>
      <c r="C36" s="195"/>
      <c r="D36" s="291"/>
      <c r="E36" s="292"/>
      <c r="F36" s="291"/>
      <c r="G36" s="292"/>
      <c r="H36" s="291"/>
      <c r="I36" s="292"/>
      <c r="J36" s="291"/>
      <c r="K36" s="292"/>
      <c r="L36" s="291"/>
      <c r="M36" s="293"/>
      <c r="N36" s="245"/>
    </row>
    <row r="37" spans="1:14" ht="14.25" x14ac:dyDescent="0.2">
      <c r="A37" s="156" t="s">
        <v>123</v>
      </c>
      <c r="B37" s="194"/>
      <c r="C37" s="195"/>
      <c r="D37" s="291"/>
      <c r="E37" s="292"/>
      <c r="F37" s="291"/>
      <c r="G37" s="292"/>
      <c r="H37" s="291"/>
      <c r="I37" s="292"/>
      <c r="J37" s="291"/>
      <c r="K37" s="292"/>
      <c r="L37" s="291"/>
      <c r="M37" s="293"/>
      <c r="N37" s="245"/>
    </row>
    <row r="38" spans="1:14" ht="14.25" x14ac:dyDescent="0.2">
      <c r="A38" s="156"/>
      <c r="B38" s="194"/>
      <c r="C38" s="195"/>
      <c r="D38" s="291"/>
      <c r="E38" s="292"/>
      <c r="F38" s="291"/>
      <c r="G38" s="292"/>
      <c r="H38" s="291"/>
      <c r="I38" s="292"/>
      <c r="J38" s="291"/>
      <c r="K38" s="292"/>
      <c r="L38" s="291"/>
      <c r="M38" s="293"/>
      <c r="N38" s="245"/>
    </row>
    <row r="39" spans="1:14" ht="15.75" thickBot="1" x14ac:dyDescent="0.3">
      <c r="A39" s="166" t="s">
        <v>39</v>
      </c>
      <c r="B39" s="238"/>
      <c r="C39" s="239"/>
      <c r="D39" s="196"/>
      <c r="E39" s="197"/>
      <c r="F39" s="196"/>
      <c r="G39" s="197"/>
      <c r="H39" s="196"/>
      <c r="I39" s="197"/>
      <c r="J39" s="196"/>
      <c r="K39" s="197"/>
      <c r="L39" s="196"/>
      <c r="M39" s="196"/>
      <c r="N39" s="177"/>
    </row>
    <row r="40" spans="1:14" ht="14.25" x14ac:dyDescent="0.2">
      <c r="A40" s="164" t="s">
        <v>7</v>
      </c>
      <c r="B40" s="214">
        <f>'Salary Summary Sheet (locked)'!I3</f>
        <v>0</v>
      </c>
      <c r="C40" s="215">
        <f>'Salary Summary Sheet (locked)'!I9</f>
        <v>0</v>
      </c>
      <c r="D40" s="216">
        <f>'Salary Summary Sheet (locked)'!I4</f>
        <v>0</v>
      </c>
      <c r="E40" s="217">
        <f>'Salary Summary Sheet (locked)'!I10</f>
        <v>0</v>
      </c>
      <c r="F40" s="216">
        <f>'Salary Summary Sheet (locked)'!I5</f>
        <v>0</v>
      </c>
      <c r="G40" s="217">
        <f>'Salary Summary Sheet (locked)'!I11</f>
        <v>0</v>
      </c>
      <c r="H40" s="216">
        <f>'Salary Summary Sheet (locked)'!I6</f>
        <v>0</v>
      </c>
      <c r="I40" s="217">
        <f>'Salary Summary Sheet (locked)'!I12</f>
        <v>0</v>
      </c>
      <c r="J40" s="216">
        <f>'Salary Summary Sheet (locked)'!I7</f>
        <v>0</v>
      </c>
      <c r="K40" s="217">
        <f>'Salary Summary Sheet (locked)'!I13</f>
        <v>0</v>
      </c>
      <c r="L40" s="216">
        <f>'Salary Summary Sheet (locked)'!I8</f>
        <v>0</v>
      </c>
      <c r="M40" s="216">
        <f>'Salary Summary Sheet (locked)'!I14</f>
        <v>0</v>
      </c>
      <c r="N40" s="502"/>
    </row>
    <row r="41" spans="1:14" ht="14.25" x14ac:dyDescent="0.2">
      <c r="A41" s="319" t="s">
        <v>126</v>
      </c>
      <c r="B41" s="218">
        <f>'Salary Summary Sheet (locked)'!J3</f>
        <v>0</v>
      </c>
      <c r="C41" s="219">
        <f>'Salary Summary Sheet (locked)'!J9</f>
        <v>0</v>
      </c>
      <c r="D41" s="220">
        <f>'Salary Summary Sheet (locked)'!J4</f>
        <v>0</v>
      </c>
      <c r="E41" s="221">
        <f>'Salary Summary Sheet (locked)'!J10</f>
        <v>0</v>
      </c>
      <c r="F41" s="220">
        <f>'Salary Summary Sheet (locked)'!J5</f>
        <v>0</v>
      </c>
      <c r="G41" s="221">
        <f>'Salary Summary Sheet (locked)'!K11</f>
        <v>0</v>
      </c>
      <c r="H41" s="220">
        <f>'Salary Summary Sheet (locked)'!J6</f>
        <v>0</v>
      </c>
      <c r="I41" s="221">
        <f>'Salary Summary Sheet (locked)'!J12</f>
        <v>0</v>
      </c>
      <c r="J41" s="220">
        <f>'Salary Summary Sheet (locked)'!J7</f>
        <v>0</v>
      </c>
      <c r="K41" s="221">
        <f>'Salary Summary Sheet (locked)'!J13</f>
        <v>0</v>
      </c>
      <c r="L41" s="220">
        <f>'Salary Summary Sheet (locked)'!J8</f>
        <v>0</v>
      </c>
      <c r="M41" s="220">
        <f>'Salary Summary Sheet (locked)'!J14</f>
        <v>0</v>
      </c>
      <c r="N41" s="504"/>
    </row>
    <row r="42" spans="1:14" ht="14.25" x14ac:dyDescent="0.2">
      <c r="A42" s="164" t="s">
        <v>127</v>
      </c>
      <c r="B42" s="222">
        <f>'Salary Summary Sheet (locked)'!K3</f>
        <v>0</v>
      </c>
      <c r="C42" s="223">
        <f>'Salary Summary Sheet (locked)'!K9</f>
        <v>0</v>
      </c>
      <c r="D42" s="220">
        <f>'Salary Summary Sheet (locked)'!K4</f>
        <v>0</v>
      </c>
      <c r="E42" s="221">
        <f>'Salary Summary Sheet (locked)'!K10</f>
        <v>0</v>
      </c>
      <c r="F42" s="220">
        <f>'Salary Summary Sheet (locked)'!K5</f>
        <v>0</v>
      </c>
      <c r="G42" s="221">
        <f>'Salary Summary Sheet (locked)'!K11</f>
        <v>0</v>
      </c>
      <c r="H42" s="220">
        <f>'Salary Summary Sheet (locked)'!K6</f>
        <v>0</v>
      </c>
      <c r="I42" s="221">
        <f>'Salary Summary Sheet (locked)'!K12</f>
        <v>0</v>
      </c>
      <c r="J42" s="220">
        <f>'Salary Summary Sheet (locked)'!K7</f>
        <v>0</v>
      </c>
      <c r="K42" s="221">
        <f>'Salary Summary Sheet (locked)'!K13</f>
        <v>0</v>
      </c>
      <c r="L42" s="220">
        <f>'Salary Summary Sheet (locked)'!K8</f>
        <v>0</v>
      </c>
      <c r="M42" s="220">
        <f>'Salary Summary Sheet (locked)'!K14</f>
        <v>0</v>
      </c>
      <c r="N42" s="504"/>
    </row>
    <row r="43" spans="1:14" ht="14.25" x14ac:dyDescent="0.2">
      <c r="A43" s="164" t="s">
        <v>8</v>
      </c>
      <c r="B43" s="222">
        <f>'Salary Summary Sheet (locked)'!M3</f>
        <v>0</v>
      </c>
      <c r="C43" s="223">
        <f>'Salary Summary Sheet (locked)'!M9</f>
        <v>0</v>
      </c>
      <c r="D43" s="220">
        <f>'Salary Summary Sheet (locked)'!M4</f>
        <v>0</v>
      </c>
      <c r="E43" s="221">
        <f>'Salary Summary Sheet (locked)'!M10</f>
        <v>0</v>
      </c>
      <c r="F43" s="220">
        <f>'Salary Summary Sheet (locked)'!M5</f>
        <v>0</v>
      </c>
      <c r="G43" s="221">
        <f>'Salary Summary Sheet (locked)'!M11</f>
        <v>0</v>
      </c>
      <c r="H43" s="220">
        <f>'Salary Summary Sheet (locked)'!M6</f>
        <v>0</v>
      </c>
      <c r="I43" s="221">
        <f>'Salary Summary Sheet (locked)'!M12</f>
        <v>0</v>
      </c>
      <c r="J43" s="220">
        <f>'Salary Summary Sheet (locked)'!M7</f>
        <v>0</v>
      </c>
      <c r="K43" s="221">
        <f>'Salary Summary Sheet (locked)'!M13</f>
        <v>0</v>
      </c>
      <c r="L43" s="220">
        <f>'Salary Summary Sheet (locked)'!M8</f>
        <v>0</v>
      </c>
      <c r="M43" s="220">
        <f>'Salary Summary Sheet (locked)'!M14</f>
        <v>0</v>
      </c>
      <c r="N43" s="504"/>
    </row>
    <row r="44" spans="1:14" thickBot="1" x14ac:dyDescent="0.25">
      <c r="A44" s="164" t="s">
        <v>33</v>
      </c>
      <c r="B44" s="224">
        <f>'Salary Summary Sheet (locked)'!L3</f>
        <v>0</v>
      </c>
      <c r="C44" s="225">
        <f>'Salary Summary Sheet (locked)'!L9</f>
        <v>0</v>
      </c>
      <c r="D44" s="226">
        <f>'Salary Summary Sheet (locked)'!L4</f>
        <v>0</v>
      </c>
      <c r="E44" s="227">
        <f>'Salary Summary Sheet (locked)'!L10</f>
        <v>0</v>
      </c>
      <c r="F44" s="226">
        <f>'Salary Summary Sheet (locked)'!L5</f>
        <v>0</v>
      </c>
      <c r="G44" s="227">
        <f>'Salary Summary Sheet (locked)'!L11</f>
        <v>0</v>
      </c>
      <c r="H44" s="226">
        <f>'Salary Summary Sheet (locked)'!L6</f>
        <v>0</v>
      </c>
      <c r="I44" s="227">
        <f>'Salary Summary Sheet (locked)'!L12</f>
        <v>0</v>
      </c>
      <c r="J44" s="226">
        <f>'Salary Summary Sheet (locked)'!L7</f>
        <v>0</v>
      </c>
      <c r="K44" s="227">
        <f>'Salary Summary Sheet (locked)'!L13</f>
        <v>0</v>
      </c>
      <c r="L44" s="226">
        <f>'Salary Summary Sheet (locked)'!L8</f>
        <v>0</v>
      </c>
      <c r="M44" s="226">
        <f>'Salary Summary Sheet (locked)'!L14</f>
        <v>0</v>
      </c>
      <c r="N44" s="503"/>
    </row>
    <row r="45" spans="1:14" ht="14.25" x14ac:dyDescent="0.2">
      <c r="A45" s="164" t="s">
        <v>10</v>
      </c>
      <c r="B45" s="212"/>
      <c r="C45" s="213"/>
      <c r="D45" s="294"/>
      <c r="E45" s="295"/>
      <c r="F45" s="294"/>
      <c r="G45" s="295"/>
      <c r="H45" s="294"/>
      <c r="I45" s="295"/>
      <c r="J45" s="294"/>
      <c r="K45" s="295"/>
      <c r="L45" s="294"/>
      <c r="M45" s="296"/>
      <c r="N45" s="245"/>
    </row>
    <row r="46" spans="1:14" ht="14.25" x14ac:dyDescent="0.2">
      <c r="A46" s="164" t="s">
        <v>12</v>
      </c>
      <c r="B46" s="194"/>
      <c r="C46" s="195"/>
      <c r="D46" s="291"/>
      <c r="E46" s="292"/>
      <c r="F46" s="291"/>
      <c r="G46" s="292"/>
      <c r="H46" s="291"/>
      <c r="I46" s="292"/>
      <c r="J46" s="291"/>
      <c r="K46" s="292"/>
      <c r="L46" s="291"/>
      <c r="M46" s="293"/>
      <c r="N46" s="245"/>
    </row>
    <row r="47" spans="1:14" ht="15" customHeight="1" x14ac:dyDescent="0.2">
      <c r="A47" s="156" t="s">
        <v>123</v>
      </c>
      <c r="B47" s="194"/>
      <c r="C47" s="195"/>
      <c r="D47" s="291"/>
      <c r="E47" s="292"/>
      <c r="F47" s="291"/>
      <c r="G47" s="292"/>
      <c r="H47" s="291"/>
      <c r="I47" s="292"/>
      <c r="J47" s="291"/>
      <c r="K47" s="292"/>
      <c r="L47" s="291"/>
      <c r="M47" s="293"/>
      <c r="N47" s="245"/>
    </row>
    <row r="48" spans="1:14" ht="15" customHeight="1" x14ac:dyDescent="0.2">
      <c r="A48" s="156" t="s">
        <v>123</v>
      </c>
      <c r="B48" s="194"/>
      <c r="C48" s="195"/>
      <c r="D48" s="291"/>
      <c r="E48" s="292"/>
      <c r="F48" s="291"/>
      <c r="G48" s="292"/>
      <c r="H48" s="291"/>
      <c r="I48" s="292"/>
      <c r="J48" s="291"/>
      <c r="K48" s="292"/>
      <c r="L48" s="291"/>
      <c r="M48" s="293"/>
      <c r="N48" s="245"/>
    </row>
    <row r="49" spans="1:14" ht="15" customHeight="1" x14ac:dyDescent="0.2">
      <c r="A49" s="156" t="s">
        <v>123</v>
      </c>
      <c r="B49" s="194"/>
      <c r="C49" s="195"/>
      <c r="D49" s="291"/>
      <c r="E49" s="292"/>
      <c r="F49" s="291"/>
      <c r="G49" s="292"/>
      <c r="H49" s="291"/>
      <c r="I49" s="292"/>
      <c r="J49" s="291"/>
      <c r="K49" s="292"/>
      <c r="L49" s="291"/>
      <c r="M49" s="293"/>
      <c r="N49" s="245"/>
    </row>
    <row r="50" spans="1:14" ht="14.25" x14ac:dyDescent="0.2">
      <c r="A50" s="156" t="s">
        <v>123</v>
      </c>
      <c r="B50" s="194"/>
      <c r="C50" s="195"/>
      <c r="D50" s="291"/>
      <c r="E50" s="292"/>
      <c r="F50" s="291"/>
      <c r="G50" s="292"/>
      <c r="H50" s="291"/>
      <c r="I50" s="292"/>
      <c r="J50" s="291"/>
      <c r="K50" s="292"/>
      <c r="L50" s="291"/>
      <c r="M50" s="293"/>
      <c r="N50" s="245"/>
    </row>
    <row r="51" spans="1:14" ht="15" customHeight="1" x14ac:dyDescent="0.2">
      <c r="A51" s="156"/>
      <c r="B51" s="194"/>
      <c r="C51" s="195"/>
      <c r="D51" s="291"/>
      <c r="E51" s="292"/>
      <c r="F51" s="291"/>
      <c r="G51" s="292"/>
      <c r="H51" s="291"/>
      <c r="I51" s="292"/>
      <c r="J51" s="291"/>
      <c r="K51" s="292"/>
      <c r="L51" s="291"/>
      <c r="M51" s="293"/>
      <c r="N51" s="245"/>
    </row>
    <row r="52" spans="1:14" ht="15.75" customHeight="1" thickBot="1" x14ac:dyDescent="0.3">
      <c r="A52" s="166" t="s">
        <v>41</v>
      </c>
      <c r="B52" s="238"/>
      <c r="C52" s="239"/>
      <c r="D52" s="196"/>
      <c r="E52" s="197"/>
      <c r="F52" s="196"/>
      <c r="G52" s="197"/>
      <c r="H52" s="196"/>
      <c r="I52" s="197"/>
      <c r="J52" s="196"/>
      <c r="K52" s="197"/>
      <c r="L52" s="196"/>
      <c r="M52" s="196"/>
      <c r="N52" s="177"/>
    </row>
    <row r="53" spans="1:14" ht="15.75" customHeight="1" x14ac:dyDescent="0.2">
      <c r="A53" s="164" t="s">
        <v>7</v>
      </c>
      <c r="B53" s="214">
        <f>'Salary Summary Sheet (locked)'!O3</f>
        <v>0</v>
      </c>
      <c r="C53" s="215">
        <f>'Salary Summary Sheet (locked)'!O9</f>
        <v>0</v>
      </c>
      <c r="D53" s="216">
        <f>'Salary Summary Sheet (locked)'!O4</f>
        <v>0</v>
      </c>
      <c r="E53" s="217">
        <f>'Salary Summary Sheet (locked)'!O10</f>
        <v>0</v>
      </c>
      <c r="F53" s="216">
        <f>'Salary Summary Sheet (locked)'!O5</f>
        <v>0</v>
      </c>
      <c r="G53" s="217">
        <f>'Salary Summary Sheet (locked)'!O11</f>
        <v>0</v>
      </c>
      <c r="H53" s="216">
        <f>'Salary Summary Sheet (locked)'!O6</f>
        <v>0</v>
      </c>
      <c r="I53" s="217">
        <f>'Salary Summary Sheet (locked)'!O12</f>
        <v>0</v>
      </c>
      <c r="J53" s="216">
        <f>'Salary Summary Sheet (locked)'!O7</f>
        <v>0</v>
      </c>
      <c r="K53" s="217">
        <f>'Salary Summary Sheet (locked)'!O13</f>
        <v>0</v>
      </c>
      <c r="L53" s="216">
        <f>'Salary Summary Sheet (locked)'!O8</f>
        <v>0</v>
      </c>
      <c r="M53" s="216">
        <f>'Salary Summary Sheet (locked)'!O14</f>
        <v>0</v>
      </c>
      <c r="N53" s="502"/>
    </row>
    <row r="54" spans="1:14" ht="15.75" customHeight="1" x14ac:dyDescent="0.2">
      <c r="A54" s="319" t="s">
        <v>126</v>
      </c>
      <c r="B54" s="218">
        <f>'Salary Summary Sheet (locked)'!P3</f>
        <v>0</v>
      </c>
      <c r="C54" s="219">
        <f>'Salary Summary Sheet (locked)'!P9</f>
        <v>0</v>
      </c>
      <c r="D54" s="220">
        <f>'Salary Summary Sheet (locked)'!P4</f>
        <v>0</v>
      </c>
      <c r="E54" s="221">
        <f>'Salary Summary Sheet (locked)'!P10</f>
        <v>0</v>
      </c>
      <c r="F54" s="220">
        <f>'Salary Summary Sheet (locked)'!P5</f>
        <v>0</v>
      </c>
      <c r="G54" s="221">
        <f>'Salary Summary Sheet (locked)'!P11</f>
        <v>0</v>
      </c>
      <c r="H54" s="220">
        <f>'Salary Summary Sheet (locked)'!P6</f>
        <v>0</v>
      </c>
      <c r="I54" s="221">
        <f>'Salary Summary Sheet (locked)'!P12</f>
        <v>0</v>
      </c>
      <c r="J54" s="220">
        <f>'Salary Summary Sheet (locked)'!P7</f>
        <v>0</v>
      </c>
      <c r="K54" s="221">
        <f>'Salary Summary Sheet (locked)'!P13</f>
        <v>0</v>
      </c>
      <c r="L54" s="220">
        <f>'Salary Summary Sheet (locked)'!P8</f>
        <v>0</v>
      </c>
      <c r="M54" s="220">
        <f>'Salary Summary Sheet (locked)'!P14</f>
        <v>0</v>
      </c>
      <c r="N54" s="504"/>
    </row>
    <row r="55" spans="1:14" ht="15.75" customHeight="1" x14ac:dyDescent="0.2">
      <c r="A55" s="164" t="s">
        <v>127</v>
      </c>
      <c r="B55" s="222">
        <f>'Salary Summary Sheet (locked)'!Q3</f>
        <v>0</v>
      </c>
      <c r="C55" s="223">
        <f>'Salary Summary Sheet (locked)'!Q9</f>
        <v>0</v>
      </c>
      <c r="D55" s="220">
        <f>'Salary Summary Sheet (locked)'!Q4</f>
        <v>0</v>
      </c>
      <c r="E55" s="221">
        <f>'Salary Summary Sheet (locked)'!Q10</f>
        <v>0</v>
      </c>
      <c r="F55" s="220">
        <f>'Salary Summary Sheet (locked)'!Q5</f>
        <v>0</v>
      </c>
      <c r="G55" s="221">
        <f>'Salary Summary Sheet (locked)'!Q11</f>
        <v>0</v>
      </c>
      <c r="H55" s="220">
        <f>'Salary Summary Sheet (locked)'!Q6</f>
        <v>0</v>
      </c>
      <c r="I55" s="221">
        <f>'Salary Summary Sheet (locked)'!Q12</f>
        <v>0</v>
      </c>
      <c r="J55" s="220">
        <f>'Salary Summary Sheet (locked)'!Q7</f>
        <v>0</v>
      </c>
      <c r="K55" s="221">
        <f>'Salary Summary Sheet (locked)'!Q13</f>
        <v>0</v>
      </c>
      <c r="L55" s="220">
        <f>'Salary Summary Sheet (locked)'!Q8</f>
        <v>0</v>
      </c>
      <c r="M55" s="220">
        <f>'Salary Summary Sheet (locked)'!Q14</f>
        <v>0</v>
      </c>
      <c r="N55" s="504"/>
    </row>
    <row r="56" spans="1:14" ht="15.75" customHeight="1" x14ac:dyDescent="0.2">
      <c r="A56" s="164" t="s">
        <v>8</v>
      </c>
      <c r="B56" s="222">
        <f>'Salary Summary Sheet (locked)'!S3</f>
        <v>0</v>
      </c>
      <c r="C56" s="223">
        <f>'Salary Summary Sheet (locked)'!S9</f>
        <v>0</v>
      </c>
      <c r="D56" s="220">
        <f>'Salary Summary Sheet (locked)'!S4</f>
        <v>0</v>
      </c>
      <c r="E56" s="221">
        <f>'Salary Summary Sheet (locked)'!S10</f>
        <v>0</v>
      </c>
      <c r="F56" s="220">
        <f>'Salary Summary Sheet (locked)'!S6</f>
        <v>0</v>
      </c>
      <c r="G56" s="221">
        <f>'Salary Summary Sheet (locked)'!S11</f>
        <v>0</v>
      </c>
      <c r="H56" s="220">
        <f>'Salary Summary Sheet (locked)'!S6</f>
        <v>0</v>
      </c>
      <c r="I56" s="221">
        <f>'Salary Summary Sheet (locked)'!S12</f>
        <v>0</v>
      </c>
      <c r="J56" s="220">
        <f>'Salary Summary Sheet (locked)'!S7</f>
        <v>0</v>
      </c>
      <c r="K56" s="221">
        <f>'Salary Summary Sheet (locked)'!S13</f>
        <v>0</v>
      </c>
      <c r="L56" s="220">
        <f>'Salary Summary Sheet (locked)'!S8</f>
        <v>0</v>
      </c>
      <c r="M56" s="220">
        <f>'Salary Summary Sheet (locked)'!S14</f>
        <v>0</v>
      </c>
      <c r="N56" s="504"/>
    </row>
    <row r="57" spans="1:14" ht="15.75" customHeight="1" thickBot="1" x14ac:dyDescent="0.25">
      <c r="A57" s="164" t="s">
        <v>33</v>
      </c>
      <c r="B57" s="224">
        <f>'Salary Summary Sheet (locked)'!R3</f>
        <v>0</v>
      </c>
      <c r="C57" s="225">
        <f>'Salary Summary Sheet (locked)'!R9</f>
        <v>0</v>
      </c>
      <c r="D57" s="226">
        <f>'Salary Summary Sheet (locked)'!R4</f>
        <v>0</v>
      </c>
      <c r="E57" s="227">
        <f>'Salary Summary Sheet (locked)'!R10</f>
        <v>0</v>
      </c>
      <c r="F57" s="226">
        <f>'Salary Summary Sheet (locked)'!R5</f>
        <v>0</v>
      </c>
      <c r="G57" s="227">
        <f>'Salary Summary Sheet (locked)'!R11</f>
        <v>0</v>
      </c>
      <c r="H57" s="226">
        <f>'Salary Summary Sheet (locked)'!R6</f>
        <v>0</v>
      </c>
      <c r="I57" s="227">
        <f>'Salary Summary Sheet (locked)'!R12</f>
        <v>0</v>
      </c>
      <c r="J57" s="226">
        <f>'Salary Summary Sheet (locked)'!R7</f>
        <v>0</v>
      </c>
      <c r="K57" s="227">
        <f>'Salary Summary Sheet (locked)'!R13</f>
        <v>0</v>
      </c>
      <c r="L57" s="226">
        <f>'Salary Summary Sheet (locked)'!R8</f>
        <v>0</v>
      </c>
      <c r="M57" s="226">
        <f>'Salary Summary Sheet (locked)'!R14</f>
        <v>0</v>
      </c>
      <c r="N57" s="503"/>
    </row>
    <row r="58" spans="1:14" ht="15.75" customHeight="1" x14ac:dyDescent="0.25">
      <c r="A58" s="168" t="s">
        <v>13</v>
      </c>
      <c r="B58" s="228"/>
      <c r="C58" s="229"/>
      <c r="D58" s="297"/>
      <c r="E58" s="298"/>
      <c r="F58" s="297"/>
      <c r="G58" s="298"/>
      <c r="H58" s="297"/>
      <c r="I58" s="298"/>
      <c r="J58" s="297"/>
      <c r="K58" s="298"/>
      <c r="L58" s="297"/>
      <c r="M58" s="299"/>
      <c r="N58" s="300"/>
    </row>
    <row r="59" spans="1:14" ht="15.75" customHeight="1" x14ac:dyDescent="0.2">
      <c r="A59" s="168" t="s">
        <v>2</v>
      </c>
      <c r="B59" s="230"/>
      <c r="C59" s="231"/>
      <c r="D59" s="291"/>
      <c r="E59" s="292"/>
      <c r="F59" s="291"/>
      <c r="G59" s="292"/>
      <c r="H59" s="291"/>
      <c r="I59" s="292"/>
      <c r="J59" s="291"/>
      <c r="K59" s="292"/>
      <c r="L59" s="291"/>
      <c r="M59" s="293"/>
      <c r="N59" s="245"/>
    </row>
    <row r="60" spans="1:14" ht="15.75" customHeight="1" x14ac:dyDescent="0.2">
      <c r="A60" s="156" t="s">
        <v>123</v>
      </c>
      <c r="B60" s="194"/>
      <c r="C60" s="195"/>
      <c r="D60" s="291"/>
      <c r="E60" s="292"/>
      <c r="F60" s="291"/>
      <c r="G60" s="292"/>
      <c r="H60" s="291"/>
      <c r="I60" s="292"/>
      <c r="J60" s="291"/>
      <c r="K60" s="292"/>
      <c r="L60" s="291"/>
      <c r="M60" s="293"/>
      <c r="N60" s="245"/>
    </row>
    <row r="61" spans="1:14" ht="15.75" customHeight="1" x14ac:dyDescent="0.2">
      <c r="A61" s="156" t="s">
        <v>123</v>
      </c>
      <c r="B61" s="194"/>
      <c r="C61" s="195"/>
      <c r="D61" s="291"/>
      <c r="E61" s="292"/>
      <c r="F61" s="291"/>
      <c r="G61" s="292"/>
      <c r="H61" s="291"/>
      <c r="I61" s="292"/>
      <c r="J61" s="291"/>
      <c r="K61" s="292"/>
      <c r="L61" s="291"/>
      <c r="M61" s="293"/>
      <c r="N61" s="245"/>
    </row>
    <row r="62" spans="1:14" ht="15.75" customHeight="1" x14ac:dyDescent="0.2">
      <c r="A62" s="156" t="s">
        <v>123</v>
      </c>
      <c r="B62" s="194"/>
      <c r="C62" s="195"/>
      <c r="D62" s="301"/>
      <c r="E62" s="302"/>
      <c r="F62" s="301"/>
      <c r="G62" s="292"/>
      <c r="H62" s="291"/>
      <c r="I62" s="292"/>
      <c r="J62" s="291"/>
      <c r="K62" s="292"/>
      <c r="L62" s="291"/>
      <c r="M62" s="293"/>
      <c r="N62" s="245"/>
    </row>
    <row r="63" spans="1:14" ht="15.75" customHeight="1" x14ac:dyDescent="0.2">
      <c r="A63" s="156" t="s">
        <v>123</v>
      </c>
      <c r="B63" s="194"/>
      <c r="C63" s="195"/>
      <c r="D63" s="301"/>
      <c r="E63" s="302"/>
      <c r="F63" s="301"/>
      <c r="G63" s="292"/>
      <c r="H63" s="291"/>
      <c r="I63" s="292"/>
      <c r="J63" s="291"/>
      <c r="K63" s="292"/>
      <c r="L63" s="291"/>
      <c r="M63" s="293"/>
      <c r="N63" s="245"/>
    </row>
    <row r="64" spans="1:14" ht="15.75" customHeight="1" x14ac:dyDescent="0.2">
      <c r="A64" s="157"/>
      <c r="B64" s="194"/>
      <c r="C64" s="195"/>
      <c r="D64" s="303"/>
      <c r="E64" s="304"/>
      <c r="F64" s="303"/>
      <c r="G64" s="292"/>
      <c r="H64" s="291"/>
      <c r="I64" s="292"/>
      <c r="J64" s="291"/>
      <c r="K64" s="292"/>
      <c r="L64" s="291"/>
      <c r="M64" s="293"/>
      <c r="N64" s="245"/>
    </row>
    <row r="65" spans="1:14" ht="15.75" customHeight="1" x14ac:dyDescent="0.25">
      <c r="A65" s="166" t="s">
        <v>14</v>
      </c>
      <c r="B65" s="238"/>
      <c r="C65" s="239"/>
      <c r="D65" s="196"/>
      <c r="E65" s="197"/>
      <c r="F65" s="196"/>
      <c r="G65" s="197"/>
      <c r="H65" s="196"/>
      <c r="I65" s="197"/>
      <c r="J65" s="196"/>
      <c r="K65" s="197"/>
      <c r="L65" s="196"/>
      <c r="M65" s="196"/>
      <c r="N65" s="178" t="s">
        <v>144</v>
      </c>
    </row>
    <row r="66" spans="1:14" ht="15.75" customHeight="1" x14ac:dyDescent="0.2">
      <c r="A66" s="164" t="s">
        <v>15</v>
      </c>
      <c r="B66" s="194"/>
      <c r="C66" s="195"/>
      <c r="D66" s="291"/>
      <c r="E66" s="292"/>
      <c r="F66" s="291"/>
      <c r="G66" s="292"/>
      <c r="H66" s="291"/>
      <c r="I66" s="292"/>
      <c r="J66" s="291"/>
      <c r="K66" s="292"/>
      <c r="L66" s="291"/>
      <c r="M66" s="293"/>
      <c r="N66" s="245"/>
    </row>
    <row r="67" spans="1:14" ht="15.75" customHeight="1" x14ac:dyDescent="0.2">
      <c r="A67" s="164" t="s">
        <v>16</v>
      </c>
      <c r="B67" s="194"/>
      <c r="C67" s="195"/>
      <c r="D67" s="291"/>
      <c r="E67" s="292"/>
      <c r="F67" s="291"/>
      <c r="G67" s="292"/>
      <c r="H67" s="291"/>
      <c r="I67" s="292"/>
      <c r="J67" s="291"/>
      <c r="K67" s="292"/>
      <c r="L67" s="291"/>
      <c r="M67" s="293"/>
      <c r="N67" s="245"/>
    </row>
    <row r="68" spans="1:14" ht="15.75" customHeight="1" x14ac:dyDescent="0.2">
      <c r="A68" s="164" t="s">
        <v>128</v>
      </c>
      <c r="B68" s="194"/>
      <c r="C68" s="195"/>
      <c r="D68" s="291"/>
      <c r="E68" s="292"/>
      <c r="F68" s="291"/>
      <c r="G68" s="292"/>
      <c r="H68" s="291"/>
      <c r="I68" s="292"/>
      <c r="J68" s="291"/>
      <c r="K68" s="292"/>
      <c r="L68" s="291"/>
      <c r="M68" s="293"/>
      <c r="N68" s="245"/>
    </row>
    <row r="69" spans="1:14" ht="15.75" customHeight="1" x14ac:dyDescent="0.2">
      <c r="A69" s="164" t="s">
        <v>129</v>
      </c>
      <c r="B69" s="194"/>
      <c r="C69" s="195"/>
      <c r="D69" s="291"/>
      <c r="E69" s="292"/>
      <c r="F69" s="291"/>
      <c r="G69" s="292"/>
      <c r="H69" s="291"/>
      <c r="I69" s="292"/>
      <c r="J69" s="291"/>
      <c r="K69" s="292"/>
      <c r="L69" s="291"/>
      <c r="M69" s="293"/>
      <c r="N69" s="245"/>
    </row>
    <row r="70" spans="1:14" ht="15.75" customHeight="1" x14ac:dyDescent="0.2">
      <c r="A70" s="164" t="s">
        <v>17</v>
      </c>
      <c r="B70" s="194"/>
      <c r="C70" s="195"/>
      <c r="D70" s="291"/>
      <c r="E70" s="292"/>
      <c r="F70" s="291"/>
      <c r="G70" s="292"/>
      <c r="H70" s="291"/>
      <c r="I70" s="292"/>
      <c r="J70" s="291"/>
      <c r="K70" s="292"/>
      <c r="L70" s="291"/>
      <c r="M70" s="293"/>
      <c r="N70" s="245"/>
    </row>
    <row r="71" spans="1:14" ht="15.75" customHeight="1" x14ac:dyDescent="0.2">
      <c r="A71" s="164" t="s">
        <v>18</v>
      </c>
      <c r="B71" s="194"/>
      <c r="C71" s="195"/>
      <c r="D71" s="291"/>
      <c r="E71" s="292"/>
      <c r="F71" s="291"/>
      <c r="G71" s="292"/>
      <c r="H71" s="291"/>
      <c r="I71" s="292"/>
      <c r="J71" s="291"/>
      <c r="K71" s="292"/>
      <c r="L71" s="291"/>
      <c r="M71" s="293"/>
      <c r="N71" s="245"/>
    </row>
    <row r="72" spans="1:14" ht="15.75" customHeight="1" x14ac:dyDescent="0.2">
      <c r="A72" s="168" t="s">
        <v>19</v>
      </c>
      <c r="B72" s="230"/>
      <c r="C72" s="231"/>
      <c r="D72" s="291"/>
      <c r="E72" s="292"/>
      <c r="F72" s="291"/>
      <c r="G72" s="292"/>
      <c r="H72" s="291"/>
      <c r="I72" s="292"/>
      <c r="J72" s="291"/>
      <c r="K72" s="292"/>
      <c r="L72" s="291"/>
      <c r="M72" s="293"/>
      <c r="N72" s="245"/>
    </row>
    <row r="73" spans="1:14" ht="15.75" customHeight="1" x14ac:dyDescent="0.2">
      <c r="A73" s="156" t="s">
        <v>123</v>
      </c>
      <c r="B73" s="194"/>
      <c r="C73" s="195"/>
      <c r="D73" s="291"/>
      <c r="E73" s="292"/>
      <c r="F73" s="291"/>
      <c r="G73" s="292"/>
      <c r="H73" s="291"/>
      <c r="I73" s="292"/>
      <c r="J73" s="291"/>
      <c r="K73" s="292"/>
      <c r="L73" s="291"/>
      <c r="M73" s="293"/>
      <c r="N73" s="245"/>
    </row>
    <row r="74" spans="1:14" ht="15.75" customHeight="1" x14ac:dyDescent="0.2">
      <c r="A74" s="156" t="s">
        <v>123</v>
      </c>
      <c r="B74" s="194"/>
      <c r="C74" s="195"/>
      <c r="D74" s="291"/>
      <c r="E74" s="292"/>
      <c r="F74" s="291"/>
      <c r="G74" s="292"/>
      <c r="H74" s="291"/>
      <c r="I74" s="292"/>
      <c r="J74" s="291"/>
      <c r="K74" s="292"/>
      <c r="L74" s="291"/>
      <c r="M74" s="293"/>
      <c r="N74" s="245"/>
    </row>
    <row r="75" spans="1:14" ht="15.75" customHeight="1" x14ac:dyDescent="0.2">
      <c r="A75" s="156" t="s">
        <v>123</v>
      </c>
      <c r="B75" s="194"/>
      <c r="C75" s="195"/>
      <c r="D75" s="291"/>
      <c r="E75" s="292"/>
      <c r="F75" s="291"/>
      <c r="G75" s="292"/>
      <c r="H75" s="291"/>
      <c r="I75" s="292"/>
      <c r="J75" s="291"/>
      <c r="K75" s="292"/>
      <c r="L75" s="291"/>
      <c r="M75" s="293"/>
      <c r="N75" s="245"/>
    </row>
    <row r="76" spans="1:14" ht="15.75" customHeight="1" x14ac:dyDescent="0.2">
      <c r="A76" s="157"/>
      <c r="B76" s="232"/>
      <c r="C76" s="233"/>
      <c r="D76" s="291"/>
      <c r="E76" s="292"/>
      <c r="F76" s="291"/>
      <c r="G76" s="292"/>
      <c r="H76" s="291"/>
      <c r="I76" s="292"/>
      <c r="J76" s="291"/>
      <c r="K76" s="292"/>
      <c r="L76" s="291"/>
      <c r="M76" s="293"/>
      <c r="N76" s="245"/>
    </row>
    <row r="77" spans="1:14" ht="15.75" customHeight="1" x14ac:dyDescent="0.25">
      <c r="A77" s="166" t="s">
        <v>20</v>
      </c>
      <c r="B77" s="238"/>
      <c r="C77" s="239"/>
      <c r="D77" s="196"/>
      <c r="E77" s="197"/>
      <c r="F77" s="196"/>
      <c r="G77" s="197"/>
      <c r="H77" s="196"/>
      <c r="I77" s="197"/>
      <c r="J77" s="196"/>
      <c r="K77" s="197"/>
      <c r="L77" s="196"/>
      <c r="M77" s="196"/>
      <c r="N77" s="177"/>
    </row>
    <row r="78" spans="1:14" ht="15.75" customHeight="1" x14ac:dyDescent="0.2">
      <c r="A78" s="164" t="s">
        <v>83</v>
      </c>
      <c r="B78" s="194"/>
      <c r="C78" s="195"/>
      <c r="D78" s="291"/>
      <c r="E78" s="292"/>
      <c r="F78" s="291"/>
      <c r="G78" s="292"/>
      <c r="H78" s="291"/>
      <c r="I78" s="292"/>
      <c r="J78" s="291"/>
      <c r="K78" s="292"/>
      <c r="L78" s="291"/>
      <c r="M78" s="293"/>
      <c r="N78" s="245"/>
    </row>
    <row r="79" spans="1:14" ht="15.75" customHeight="1" x14ac:dyDescent="0.2">
      <c r="A79" s="164" t="s">
        <v>21</v>
      </c>
      <c r="B79" s="194"/>
      <c r="C79" s="195"/>
      <c r="D79" s="291"/>
      <c r="E79" s="292"/>
      <c r="F79" s="291"/>
      <c r="G79" s="292"/>
      <c r="H79" s="291"/>
      <c r="I79" s="292"/>
      <c r="J79" s="291"/>
      <c r="K79" s="292"/>
      <c r="L79" s="291"/>
      <c r="M79" s="293"/>
      <c r="N79" s="245"/>
    </row>
    <row r="80" spans="1:14" ht="15.75" customHeight="1" x14ac:dyDescent="0.2">
      <c r="A80" s="164" t="s">
        <v>22</v>
      </c>
      <c r="B80" s="194"/>
      <c r="C80" s="195"/>
      <c r="D80" s="291"/>
      <c r="E80" s="292"/>
      <c r="F80" s="291"/>
      <c r="G80" s="292"/>
      <c r="H80" s="291"/>
      <c r="I80" s="292"/>
      <c r="J80" s="291"/>
      <c r="K80" s="292"/>
      <c r="L80" s="291"/>
      <c r="M80" s="293"/>
      <c r="N80" s="245"/>
    </row>
    <row r="81" spans="1:14" ht="15.75" customHeight="1" x14ac:dyDescent="0.2">
      <c r="A81" s="164" t="s">
        <v>23</v>
      </c>
      <c r="B81" s="194"/>
      <c r="C81" s="195"/>
      <c r="D81" s="291"/>
      <c r="E81" s="292"/>
      <c r="F81" s="291"/>
      <c r="G81" s="292"/>
      <c r="H81" s="291"/>
      <c r="I81" s="292"/>
      <c r="J81" s="291"/>
      <c r="K81" s="292"/>
      <c r="L81" s="291"/>
      <c r="M81" s="293"/>
      <c r="N81" s="245"/>
    </row>
    <row r="82" spans="1:14" ht="15.75" customHeight="1" x14ac:dyDescent="0.2">
      <c r="A82" s="164" t="s">
        <v>24</v>
      </c>
      <c r="B82" s="194"/>
      <c r="C82" s="195"/>
      <c r="D82" s="291"/>
      <c r="E82" s="292"/>
      <c r="F82" s="291"/>
      <c r="G82" s="292"/>
      <c r="H82" s="291"/>
      <c r="I82" s="292"/>
      <c r="J82" s="291"/>
      <c r="K82" s="292"/>
      <c r="L82" s="291"/>
      <c r="M82" s="293"/>
      <c r="N82" s="245"/>
    </row>
    <row r="83" spans="1:14" ht="15.75" customHeight="1" x14ac:dyDescent="0.2">
      <c r="A83" s="164" t="s">
        <v>25</v>
      </c>
      <c r="B83" s="194"/>
      <c r="C83" s="195"/>
      <c r="D83" s="291"/>
      <c r="E83" s="292"/>
      <c r="F83" s="291"/>
      <c r="G83" s="292"/>
      <c r="H83" s="291"/>
      <c r="I83" s="292"/>
      <c r="J83" s="291"/>
      <c r="K83" s="292"/>
      <c r="L83" s="291"/>
      <c r="M83" s="293"/>
      <c r="N83" s="245"/>
    </row>
    <row r="84" spans="1:14" ht="15.75" customHeight="1" x14ac:dyDescent="0.2">
      <c r="A84" s="164" t="s">
        <v>26</v>
      </c>
      <c r="B84" s="194"/>
      <c r="C84" s="195"/>
      <c r="D84" s="291"/>
      <c r="E84" s="292"/>
      <c r="F84" s="291"/>
      <c r="G84" s="292"/>
      <c r="H84" s="291"/>
      <c r="I84" s="292"/>
      <c r="J84" s="291"/>
      <c r="K84" s="292"/>
      <c r="L84" s="291"/>
      <c r="M84" s="293"/>
      <c r="N84" s="245"/>
    </row>
    <row r="85" spans="1:14" ht="15.75" customHeight="1" x14ac:dyDescent="0.2">
      <c r="A85" s="169" t="s">
        <v>100</v>
      </c>
      <c r="B85" s="194"/>
      <c r="C85" s="195"/>
      <c r="D85" s="291"/>
      <c r="E85" s="292"/>
      <c r="F85" s="291"/>
      <c r="G85" s="292"/>
      <c r="H85" s="291"/>
      <c r="I85" s="292"/>
      <c r="J85" s="291"/>
      <c r="K85" s="292"/>
      <c r="L85" s="291"/>
      <c r="M85" s="293"/>
      <c r="N85" s="245"/>
    </row>
    <row r="86" spans="1:14" ht="15.75" customHeight="1" x14ac:dyDescent="0.2">
      <c r="A86" s="170" t="s">
        <v>96</v>
      </c>
      <c r="B86" s="194"/>
      <c r="C86" s="195"/>
      <c r="D86" s="291"/>
      <c r="E86" s="292"/>
      <c r="F86" s="291"/>
      <c r="G86" s="292"/>
      <c r="H86" s="291"/>
      <c r="I86" s="292"/>
      <c r="J86" s="291"/>
      <c r="K86" s="292"/>
      <c r="L86" s="291"/>
      <c r="M86" s="293"/>
      <c r="N86" s="245"/>
    </row>
    <row r="87" spans="1:14" ht="15.75" customHeight="1" x14ac:dyDescent="0.2">
      <c r="A87" s="170" t="s">
        <v>101</v>
      </c>
      <c r="B87" s="194"/>
      <c r="C87" s="195"/>
      <c r="D87" s="291"/>
      <c r="E87" s="292"/>
      <c r="F87" s="291"/>
      <c r="G87" s="292"/>
      <c r="H87" s="291"/>
      <c r="I87" s="292"/>
      <c r="J87" s="291"/>
      <c r="K87" s="292"/>
      <c r="L87" s="291"/>
      <c r="M87" s="293"/>
      <c r="N87" s="245"/>
    </row>
    <row r="88" spans="1:14" ht="15.75" customHeight="1" x14ac:dyDescent="0.2">
      <c r="A88" s="170" t="s">
        <v>105</v>
      </c>
      <c r="B88" s="194"/>
      <c r="C88" s="195"/>
      <c r="D88" s="291"/>
      <c r="E88" s="292"/>
      <c r="F88" s="291"/>
      <c r="G88" s="292"/>
      <c r="H88" s="291"/>
      <c r="I88" s="292"/>
      <c r="J88" s="291"/>
      <c r="K88" s="292"/>
      <c r="L88" s="291"/>
      <c r="M88" s="293"/>
      <c r="N88" s="245"/>
    </row>
    <row r="89" spans="1:14" ht="15.75" customHeight="1" x14ac:dyDescent="0.2">
      <c r="A89" s="170" t="s">
        <v>106</v>
      </c>
      <c r="B89" s="194"/>
      <c r="C89" s="195"/>
      <c r="D89" s="291"/>
      <c r="E89" s="292"/>
      <c r="F89" s="291"/>
      <c r="G89" s="292"/>
      <c r="H89" s="291"/>
      <c r="I89" s="292"/>
      <c r="J89" s="291"/>
      <c r="K89" s="292"/>
      <c r="L89" s="291"/>
      <c r="M89" s="293"/>
      <c r="N89" s="245"/>
    </row>
    <row r="90" spans="1:14" ht="15.75" customHeight="1" x14ac:dyDescent="0.2">
      <c r="A90" s="170" t="s">
        <v>108</v>
      </c>
      <c r="B90" s="194"/>
      <c r="C90" s="195"/>
      <c r="D90" s="291"/>
      <c r="E90" s="292"/>
      <c r="F90" s="291"/>
      <c r="G90" s="292"/>
      <c r="H90" s="291"/>
      <c r="I90" s="292"/>
      <c r="J90" s="291"/>
      <c r="K90" s="292"/>
      <c r="L90" s="291"/>
      <c r="M90" s="293"/>
      <c r="N90" s="245"/>
    </row>
    <row r="91" spans="1:14" ht="15.75" customHeight="1" x14ac:dyDescent="0.2">
      <c r="A91" s="170" t="s">
        <v>130</v>
      </c>
      <c r="B91" s="194"/>
      <c r="C91" s="195"/>
      <c r="D91" s="291"/>
      <c r="E91" s="292"/>
      <c r="F91" s="291"/>
      <c r="G91" s="292"/>
      <c r="H91" s="291"/>
      <c r="I91" s="292"/>
      <c r="J91" s="291"/>
      <c r="K91" s="292"/>
      <c r="L91" s="291"/>
      <c r="M91" s="293"/>
      <c r="N91" s="245"/>
    </row>
    <row r="92" spans="1:14" ht="15.75" customHeight="1" x14ac:dyDescent="0.2">
      <c r="A92" s="170" t="s">
        <v>131</v>
      </c>
      <c r="B92" s="194"/>
      <c r="C92" s="195"/>
      <c r="D92" s="291"/>
      <c r="E92" s="292"/>
      <c r="F92" s="291"/>
      <c r="G92" s="292"/>
      <c r="H92" s="291"/>
      <c r="I92" s="292"/>
      <c r="J92" s="291"/>
      <c r="K92" s="292"/>
      <c r="L92" s="291"/>
      <c r="M92" s="293"/>
      <c r="N92" s="245"/>
    </row>
    <row r="93" spans="1:14" ht="15.75" customHeight="1" x14ac:dyDescent="0.2">
      <c r="A93" s="170" t="s">
        <v>132</v>
      </c>
      <c r="B93" s="194"/>
      <c r="C93" s="195"/>
      <c r="D93" s="291"/>
      <c r="E93" s="292"/>
      <c r="F93" s="291"/>
      <c r="G93" s="292"/>
      <c r="H93" s="291"/>
      <c r="I93" s="292"/>
      <c r="J93" s="291"/>
      <c r="K93" s="292"/>
      <c r="L93" s="291"/>
      <c r="M93" s="293"/>
      <c r="N93" s="245"/>
    </row>
    <row r="94" spans="1:14" ht="15.75" customHeight="1" x14ac:dyDescent="0.2">
      <c r="A94" s="170" t="s">
        <v>133</v>
      </c>
      <c r="B94" s="194"/>
      <c r="C94" s="195"/>
      <c r="D94" s="291"/>
      <c r="E94" s="292"/>
      <c r="F94" s="291"/>
      <c r="G94" s="292"/>
      <c r="H94" s="291"/>
      <c r="I94" s="292"/>
      <c r="J94" s="291"/>
      <c r="K94" s="292"/>
      <c r="L94" s="291"/>
      <c r="M94" s="293"/>
      <c r="N94" s="245"/>
    </row>
    <row r="95" spans="1:14" ht="15.75" customHeight="1" x14ac:dyDescent="0.2">
      <c r="A95" s="170" t="s">
        <v>134</v>
      </c>
      <c r="B95" s="194"/>
      <c r="C95" s="195"/>
      <c r="D95" s="291"/>
      <c r="E95" s="292"/>
      <c r="F95" s="291"/>
      <c r="G95" s="292"/>
      <c r="H95" s="291"/>
      <c r="I95" s="292"/>
      <c r="J95" s="291"/>
      <c r="K95" s="292"/>
      <c r="L95" s="291"/>
      <c r="M95" s="293"/>
      <c r="N95" s="245"/>
    </row>
    <row r="96" spans="1:14" ht="15.75" customHeight="1" x14ac:dyDescent="0.2">
      <c r="A96" s="170" t="s">
        <v>135</v>
      </c>
      <c r="B96" s="194"/>
      <c r="C96" s="195"/>
      <c r="D96" s="291"/>
      <c r="E96" s="292"/>
      <c r="F96" s="291"/>
      <c r="G96" s="292"/>
      <c r="H96" s="291"/>
      <c r="I96" s="292"/>
      <c r="J96" s="291"/>
      <c r="K96" s="292"/>
      <c r="L96" s="291"/>
      <c r="M96" s="293"/>
      <c r="N96" s="245"/>
    </row>
    <row r="97" spans="1:14" ht="15.75" customHeight="1" x14ac:dyDescent="0.2">
      <c r="A97" s="170" t="s">
        <v>136</v>
      </c>
      <c r="B97" s="194"/>
      <c r="C97" s="195"/>
      <c r="D97" s="291"/>
      <c r="E97" s="292"/>
      <c r="F97" s="291"/>
      <c r="G97" s="292"/>
      <c r="H97" s="291"/>
      <c r="I97" s="292"/>
      <c r="J97" s="291"/>
      <c r="K97" s="292"/>
      <c r="L97" s="291"/>
      <c r="M97" s="293"/>
      <c r="N97" s="245"/>
    </row>
    <row r="98" spans="1:14" ht="15.75" customHeight="1" x14ac:dyDescent="0.2">
      <c r="A98" s="170" t="s">
        <v>137</v>
      </c>
      <c r="B98" s="194"/>
      <c r="C98" s="195"/>
      <c r="D98" s="291"/>
      <c r="E98" s="292"/>
      <c r="F98" s="291"/>
      <c r="G98" s="292"/>
      <c r="H98" s="291"/>
      <c r="I98" s="292"/>
      <c r="J98" s="291"/>
      <c r="K98" s="292"/>
      <c r="L98" s="291"/>
      <c r="M98" s="293"/>
      <c r="N98" s="245"/>
    </row>
    <row r="99" spans="1:14" ht="15.75" customHeight="1" x14ac:dyDescent="0.2">
      <c r="A99" s="156" t="s">
        <v>123</v>
      </c>
      <c r="B99" s="194"/>
      <c r="C99" s="195"/>
      <c r="D99" s="291"/>
      <c r="E99" s="292"/>
      <c r="F99" s="291"/>
      <c r="G99" s="292"/>
      <c r="H99" s="291"/>
      <c r="I99" s="292"/>
      <c r="J99" s="291"/>
      <c r="K99" s="292"/>
      <c r="L99" s="291"/>
      <c r="M99" s="293"/>
      <c r="N99" s="245"/>
    </row>
    <row r="100" spans="1:14" ht="15.75" customHeight="1" x14ac:dyDescent="0.2">
      <c r="A100" s="156" t="s">
        <v>123</v>
      </c>
      <c r="B100" s="194"/>
      <c r="C100" s="195"/>
      <c r="D100" s="291"/>
      <c r="E100" s="292"/>
      <c r="F100" s="291"/>
      <c r="G100" s="292"/>
      <c r="H100" s="291"/>
      <c r="I100" s="292"/>
      <c r="J100" s="291"/>
      <c r="K100" s="292"/>
      <c r="L100" s="291"/>
      <c r="M100" s="293"/>
      <c r="N100" s="245"/>
    </row>
    <row r="101" spans="1:14" ht="15.75" customHeight="1" x14ac:dyDescent="0.2">
      <c r="A101" s="156" t="s">
        <v>123</v>
      </c>
      <c r="B101" s="194"/>
      <c r="C101" s="195"/>
      <c r="D101" s="291"/>
      <c r="E101" s="292"/>
      <c r="F101" s="291"/>
      <c r="G101" s="292"/>
      <c r="H101" s="291"/>
      <c r="I101" s="292"/>
      <c r="J101" s="291"/>
      <c r="K101" s="292"/>
      <c r="L101" s="291"/>
      <c r="M101" s="293"/>
      <c r="N101" s="245"/>
    </row>
    <row r="102" spans="1:14" ht="15.75" customHeight="1" x14ac:dyDescent="0.2">
      <c r="A102" s="156" t="s">
        <v>123</v>
      </c>
      <c r="B102" s="194"/>
      <c r="C102" s="195"/>
      <c r="D102" s="291"/>
      <c r="E102" s="292"/>
      <c r="F102" s="291"/>
      <c r="G102" s="292"/>
      <c r="H102" s="291"/>
      <c r="I102" s="292"/>
      <c r="J102" s="291"/>
      <c r="K102" s="292"/>
      <c r="L102" s="291"/>
      <c r="M102" s="293"/>
      <c r="N102" s="245"/>
    </row>
    <row r="103" spans="1:14" ht="15.75" customHeight="1" x14ac:dyDescent="0.2">
      <c r="A103" s="156" t="s">
        <v>123</v>
      </c>
      <c r="B103" s="194"/>
      <c r="C103" s="195"/>
      <c r="D103" s="291"/>
      <c r="E103" s="292"/>
      <c r="F103" s="291"/>
      <c r="G103" s="292"/>
      <c r="H103" s="291"/>
      <c r="I103" s="292"/>
      <c r="J103" s="291"/>
      <c r="K103" s="292"/>
      <c r="L103" s="291"/>
      <c r="M103" s="293"/>
      <c r="N103" s="245"/>
    </row>
    <row r="104" spans="1:14" ht="15.75" customHeight="1" x14ac:dyDescent="0.2">
      <c r="A104" s="165"/>
      <c r="B104" s="194"/>
      <c r="C104" s="195"/>
      <c r="D104" s="291"/>
      <c r="E104" s="292"/>
      <c r="F104" s="291"/>
      <c r="G104" s="292"/>
      <c r="H104" s="291"/>
      <c r="I104" s="292"/>
      <c r="J104" s="291"/>
      <c r="K104" s="292"/>
      <c r="L104" s="291"/>
      <c r="M104" s="293"/>
      <c r="N104" s="245"/>
    </row>
    <row r="105" spans="1:14" ht="15.75" customHeight="1" x14ac:dyDescent="0.25">
      <c r="A105" s="171" t="s">
        <v>107</v>
      </c>
      <c r="B105" s="238"/>
      <c r="C105" s="239"/>
      <c r="D105" s="196"/>
      <c r="E105" s="197"/>
      <c r="F105" s="196"/>
      <c r="G105" s="197"/>
      <c r="H105" s="196"/>
      <c r="I105" s="197"/>
      <c r="J105" s="196"/>
      <c r="K105" s="197"/>
      <c r="L105" s="196"/>
      <c r="M105" s="196"/>
      <c r="N105" s="177"/>
    </row>
    <row r="106" spans="1:14" ht="14.25" x14ac:dyDescent="0.2">
      <c r="A106" s="164" t="s">
        <v>9</v>
      </c>
      <c r="B106" s="194"/>
      <c r="C106" s="195"/>
      <c r="D106" s="291"/>
      <c r="E106" s="292"/>
      <c r="F106" s="291"/>
      <c r="G106" s="292"/>
      <c r="H106" s="291"/>
      <c r="I106" s="292"/>
      <c r="J106" s="291"/>
      <c r="K106" s="292"/>
      <c r="L106" s="291"/>
      <c r="M106" s="293"/>
      <c r="N106" s="245"/>
    </row>
    <row r="107" spans="1:14" ht="15.75" customHeight="1" x14ac:dyDescent="0.2">
      <c r="A107" s="170" t="s">
        <v>102</v>
      </c>
      <c r="B107" s="194"/>
      <c r="C107" s="195"/>
      <c r="D107" s="291"/>
      <c r="E107" s="292"/>
      <c r="F107" s="291"/>
      <c r="G107" s="292"/>
      <c r="H107" s="291"/>
      <c r="I107" s="292"/>
      <c r="J107" s="291"/>
      <c r="K107" s="292"/>
      <c r="L107" s="291"/>
      <c r="M107" s="293"/>
      <c r="N107" s="245"/>
    </row>
    <row r="108" spans="1:14" ht="15.75" customHeight="1" x14ac:dyDescent="0.2">
      <c r="A108" s="169" t="s">
        <v>103</v>
      </c>
      <c r="B108" s="194"/>
      <c r="C108" s="195"/>
      <c r="D108" s="291"/>
      <c r="E108" s="292"/>
      <c r="F108" s="291"/>
      <c r="G108" s="292"/>
      <c r="H108" s="291"/>
      <c r="I108" s="292"/>
      <c r="J108" s="291"/>
      <c r="K108" s="292"/>
      <c r="L108" s="291"/>
      <c r="M108" s="293"/>
      <c r="N108" s="245"/>
    </row>
    <row r="109" spans="1:14" ht="15.75" customHeight="1" x14ac:dyDescent="0.2">
      <c r="A109" s="170" t="s">
        <v>104</v>
      </c>
      <c r="B109" s="194"/>
      <c r="C109" s="195"/>
      <c r="D109" s="291"/>
      <c r="E109" s="292"/>
      <c r="F109" s="291"/>
      <c r="G109" s="292"/>
      <c r="H109" s="291"/>
      <c r="I109" s="292"/>
      <c r="J109" s="291"/>
      <c r="K109" s="292"/>
      <c r="L109" s="291"/>
      <c r="M109" s="293"/>
      <c r="N109" s="245"/>
    </row>
    <row r="110" spans="1:14" ht="15.75" customHeight="1" x14ac:dyDescent="0.2">
      <c r="A110" s="156" t="s">
        <v>123</v>
      </c>
      <c r="B110" s="194"/>
      <c r="C110" s="195"/>
      <c r="D110" s="291"/>
      <c r="E110" s="292"/>
      <c r="F110" s="291"/>
      <c r="G110" s="292"/>
      <c r="H110" s="291"/>
      <c r="I110" s="292"/>
      <c r="J110" s="291"/>
      <c r="K110" s="292"/>
      <c r="L110" s="291"/>
      <c r="M110" s="293"/>
      <c r="N110" s="245"/>
    </row>
    <row r="111" spans="1:14" ht="15.75" customHeight="1" x14ac:dyDescent="0.2">
      <c r="A111" s="156" t="s">
        <v>123</v>
      </c>
      <c r="B111" s="194"/>
      <c r="C111" s="195"/>
      <c r="D111" s="291"/>
      <c r="E111" s="292"/>
      <c r="F111" s="291"/>
      <c r="G111" s="292"/>
      <c r="H111" s="291"/>
      <c r="I111" s="292"/>
      <c r="J111" s="291"/>
      <c r="K111" s="292"/>
      <c r="L111" s="291"/>
      <c r="M111" s="293"/>
      <c r="N111" s="245"/>
    </row>
    <row r="112" spans="1:14" s="327" customFormat="1" ht="15.75" customHeight="1" x14ac:dyDescent="0.2">
      <c r="A112" s="320"/>
      <c r="B112" s="321"/>
      <c r="C112" s="322"/>
      <c r="D112" s="323"/>
      <c r="E112" s="324"/>
      <c r="F112" s="323"/>
      <c r="G112" s="324"/>
      <c r="H112" s="323"/>
      <c r="I112" s="324"/>
      <c r="J112" s="323"/>
      <c r="K112" s="324"/>
      <c r="L112" s="323"/>
      <c r="M112" s="325"/>
      <c r="N112" s="326"/>
    </row>
    <row r="113" spans="1:14" s="241" customFormat="1" ht="15.75" customHeight="1" x14ac:dyDescent="0.25">
      <c r="A113" s="172" t="s">
        <v>45</v>
      </c>
      <c r="B113" s="234">
        <f>SUM(B3:B111)</f>
        <v>0</v>
      </c>
      <c r="C113" s="235">
        <f>SUM(C3:C111)</f>
        <v>0</v>
      </c>
      <c r="D113" s="234">
        <f>SUM(D3:D111)</f>
        <v>0</v>
      </c>
      <c r="E113" s="235">
        <f t="shared" ref="E113:L113" si="0">SUM(E3:E111)</f>
        <v>0</v>
      </c>
      <c r="F113" s="236">
        <f>SUM(F3:F111)</f>
        <v>0</v>
      </c>
      <c r="G113" s="237">
        <f t="shared" si="0"/>
        <v>0</v>
      </c>
      <c r="H113" s="236">
        <f t="shared" si="0"/>
        <v>0</v>
      </c>
      <c r="I113" s="237">
        <f t="shared" si="0"/>
        <v>0</v>
      </c>
      <c r="J113" s="236">
        <f t="shared" si="0"/>
        <v>0</v>
      </c>
      <c r="K113" s="237">
        <f t="shared" si="0"/>
        <v>0</v>
      </c>
      <c r="L113" s="236">
        <f t="shared" si="0"/>
        <v>0</v>
      </c>
      <c r="M113" s="237">
        <f>SUM(M3:M111)</f>
        <v>0</v>
      </c>
      <c r="N113" s="240"/>
    </row>
    <row r="114" spans="1:14" ht="15.75" customHeight="1" x14ac:dyDescent="0.2"/>
    <row r="115" spans="1:14" ht="15.75" customHeight="1" x14ac:dyDescent="0.2"/>
    <row r="116" spans="1:14" ht="15.75" customHeight="1" x14ac:dyDescent="0.2"/>
    <row r="117" spans="1:14" ht="15.75" customHeight="1" x14ac:dyDescent="0.2"/>
    <row r="118" spans="1:14" ht="15.75" customHeight="1" x14ac:dyDescent="0.2"/>
    <row r="119" spans="1:14" ht="15.75" customHeight="1" x14ac:dyDescent="0.2"/>
    <row r="120" spans="1:14" ht="15.75" customHeight="1" x14ac:dyDescent="0.2"/>
    <row r="121" spans="1:14" ht="15.75" customHeight="1" x14ac:dyDescent="0.2"/>
    <row r="122" spans="1:14" ht="15.75" customHeight="1" x14ac:dyDescent="0.2"/>
    <row r="123" spans="1:14" ht="15.75" customHeight="1" x14ac:dyDescent="0.2"/>
    <row r="124" spans="1:14" ht="15.75" customHeight="1" x14ac:dyDescent="0.2"/>
    <row r="125" spans="1:14" ht="15.75" customHeight="1" x14ac:dyDescent="0.2"/>
    <row r="126" spans="1:14" ht="15.75" customHeight="1" x14ac:dyDescent="0.2"/>
    <row r="127" spans="1:14" ht="15.75" customHeight="1" x14ac:dyDescent="0.2"/>
    <row r="128" spans="1:14"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row r="1059" ht="15.75" customHeight="1" x14ac:dyDescent="0.2"/>
    <row r="1060" ht="15.75" customHeight="1" x14ac:dyDescent="0.2"/>
    <row r="1061" ht="15.75" customHeight="1" x14ac:dyDescent="0.2"/>
    <row r="1062" ht="15.75" customHeight="1" x14ac:dyDescent="0.2"/>
    <row r="1063" ht="15.75" customHeight="1" x14ac:dyDescent="0.2"/>
  </sheetData>
  <sheetProtection algorithmName="SHA-512" hashValue="lHqveKvoOSorFVwgS+AEBV/hBj+K1mrAiLYcqvlx7RlRlPRKsve6fecPkJfXSFXkye6xLDrVB7bCqMpOGwi5VA==" saltValue="TBmh8lW3bxyBqGHSF6r+Vg==" spinCount="100000" sheet="1" objects="1" scenarios="1" formatCells="0" formatColumns="0" formatRows="0" insertRows="0"/>
  <mergeCells count="10">
    <mergeCell ref="N25:N26"/>
    <mergeCell ref="N27:N31"/>
    <mergeCell ref="N40:N44"/>
    <mergeCell ref="N53:N57"/>
    <mergeCell ref="B1:C1"/>
    <mergeCell ref="L1:M1"/>
    <mergeCell ref="D1:E1"/>
    <mergeCell ref="F1:G1"/>
    <mergeCell ref="H1:I1"/>
    <mergeCell ref="J1:K1"/>
  </mergeCells>
  <phoneticPr fontId="8" type="noConversion"/>
  <pageMargins left="0.7" right="0.7" top="0.75" bottom="0.75" header="0" footer="0"/>
  <pageSetup orientation="portrait" r:id="rId1"/>
  <ignoredErrors>
    <ignoredError sqref="G5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Summary</vt:lpstr>
      <vt:lpstr>Revenue </vt:lpstr>
      <vt:lpstr>Salaries</vt:lpstr>
      <vt:lpstr>Salary Summary Sheet (locked)</vt:lpstr>
      <vt:lpstr>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Ashley</dc:creator>
  <cp:lastModifiedBy>Timmermans, Carrie L</cp:lastModifiedBy>
  <dcterms:created xsi:type="dcterms:W3CDTF">2020-01-03T15:00:46Z</dcterms:created>
  <dcterms:modified xsi:type="dcterms:W3CDTF">2020-12-29T21:09:07Z</dcterms:modified>
</cp:coreProperties>
</file>